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\Documents\SIPOT\SIPOT 2025\SIPOT 4o TRIMESTRE 2025\10-Fraccion XXXI_B\"/>
    </mc:Choice>
  </mc:AlternateContent>
  <bookViews>
    <workbookView xWindow="0" yWindow="0" windowWidth="10695" windowHeight="8055"/>
  </bookViews>
  <sheets>
    <sheet name="EDO X CLSIF ECON Y OG" sheetId="2" r:id="rId1"/>
  </sheets>
  <definedNames>
    <definedName name="_xlnm.Print_Area" localSheetId="0">'EDO X CLSIF ECON Y OG'!$B$14:$J$61</definedName>
    <definedName name="_xlnm.Print_Titles" localSheetId="0">'EDO X CLSIF ECON Y OG'!$1:$13</definedName>
  </definedNames>
  <calcPr calcId="162913"/>
</workbook>
</file>

<file path=xl/calcChain.xml><?xml version="1.0" encoding="utf-8"?>
<calcChain xmlns="http://schemas.openxmlformats.org/spreadsheetml/2006/main">
  <c r="H34" i="2" l="1"/>
  <c r="G34" i="2"/>
  <c r="F34" i="2"/>
  <c r="H25" i="2"/>
  <c r="G25" i="2"/>
  <c r="H17" i="2"/>
  <c r="G17" i="2"/>
  <c r="F17" i="2"/>
  <c r="F16" i="2" s="1"/>
  <c r="I45" i="2"/>
  <c r="J45" i="2" s="1"/>
  <c r="J44" i="2" s="1"/>
  <c r="H24" i="2" l="1"/>
  <c r="G24" i="2"/>
  <c r="I44" i="2"/>
  <c r="I29" i="2" l="1"/>
  <c r="I30" i="2"/>
  <c r="I31" i="2"/>
  <c r="I32" i="2"/>
  <c r="I33" i="2"/>
  <c r="I27" i="2"/>
  <c r="I26" i="2" l="1"/>
  <c r="I19" i="2"/>
  <c r="I20" i="2"/>
  <c r="I21" i="2"/>
  <c r="I22" i="2"/>
  <c r="I23" i="2"/>
  <c r="J23" i="2" s="1"/>
  <c r="I35" i="2"/>
  <c r="I36" i="2"/>
  <c r="I18" i="2" l="1"/>
  <c r="I17" i="2" s="1"/>
  <c r="J18" i="2" l="1"/>
  <c r="J19" i="2" l="1"/>
  <c r="J36" i="2" l="1"/>
  <c r="I37" i="2"/>
  <c r="I38" i="2"/>
  <c r="J38" i="2" s="1"/>
  <c r="I39" i="2"/>
  <c r="J39" i="2" s="1"/>
  <c r="I40" i="2"/>
  <c r="J40" i="2" s="1"/>
  <c r="I41" i="2"/>
  <c r="J41" i="2" s="1"/>
  <c r="I42" i="2"/>
  <c r="J42" i="2" s="1"/>
  <c r="J35" i="2"/>
  <c r="J37" i="2" l="1"/>
  <c r="J34" i="2" s="1"/>
  <c r="I34" i="2"/>
  <c r="J20" i="2"/>
  <c r="J21" i="2"/>
  <c r="J22" i="2"/>
  <c r="J27" i="2"/>
  <c r="I28" i="2"/>
  <c r="J29" i="2"/>
  <c r="J30" i="2"/>
  <c r="J31" i="2"/>
  <c r="J32" i="2"/>
  <c r="J33" i="2"/>
  <c r="J26" i="2"/>
  <c r="J28" i="2" l="1"/>
  <c r="J25" i="2" s="1"/>
  <c r="J24" i="2" s="1"/>
  <c r="I25" i="2"/>
  <c r="I24" i="2" s="1"/>
  <c r="J17" i="2"/>
  <c r="I48" i="2" l="1"/>
  <c r="G47" i="2"/>
  <c r="G46" i="2" s="1"/>
  <c r="F47" i="2"/>
  <c r="F46" i="2" s="1"/>
  <c r="F58" i="2"/>
  <c r="F57" i="2" s="1"/>
  <c r="I56" i="2"/>
  <c r="I55" i="2"/>
  <c r="I54" i="2"/>
  <c r="I53" i="2"/>
  <c r="H16" i="2"/>
  <c r="H44" i="2"/>
  <c r="H43" i="2" s="1"/>
  <c r="F44" i="2"/>
  <c r="F43" i="2" s="1"/>
  <c r="G44" i="2"/>
  <c r="G43" i="2" s="1"/>
  <c r="J16" i="2"/>
  <c r="J43" i="2"/>
  <c r="F25" i="2"/>
  <c r="F24" i="2" s="1"/>
  <c r="F14" i="2" l="1"/>
  <c r="J53" i="2"/>
  <c r="J56" i="2"/>
  <c r="I47" i="2"/>
  <c r="I46" i="2" s="1"/>
  <c r="J48" i="2"/>
  <c r="J47" i="2" s="1"/>
  <c r="J46" i="2" s="1"/>
  <c r="F51" i="2"/>
  <c r="F50" i="2" s="1"/>
  <c r="G51" i="2"/>
  <c r="G50" i="2" s="1"/>
  <c r="I52" i="2"/>
  <c r="I51" i="2" s="1"/>
  <c r="I50" i="2" s="1"/>
  <c r="H51" i="2"/>
  <c r="H50" i="2" s="1"/>
  <c r="G58" i="2"/>
  <c r="G57" i="2" s="1"/>
  <c r="I59" i="2"/>
  <c r="I58" i="2" s="1"/>
  <c r="I57" i="2" s="1"/>
  <c r="H58" i="2"/>
  <c r="H57" i="2" s="1"/>
  <c r="J54" i="2"/>
  <c r="J55" i="2"/>
  <c r="H47" i="2"/>
  <c r="H46" i="2" s="1"/>
  <c r="I43" i="2"/>
  <c r="G16" i="2"/>
  <c r="J59" i="2" l="1"/>
  <c r="J58" i="2" s="1"/>
  <c r="J57" i="2" s="1"/>
  <c r="J52" i="2"/>
  <c r="J51" i="2" s="1"/>
  <c r="G49" i="2"/>
  <c r="G61" i="2" s="1"/>
  <c r="H49" i="2"/>
  <c r="H14" i="2" s="1"/>
  <c r="F49" i="2"/>
  <c r="I49" i="2"/>
  <c r="F61" i="2" l="1"/>
  <c r="J50" i="2"/>
  <c r="J49" i="2"/>
  <c r="G14" i="2"/>
  <c r="H61" i="2"/>
  <c r="J61" i="2" l="1"/>
  <c r="J14" i="2"/>
  <c r="I16" i="2" l="1"/>
  <c r="I14" i="2" l="1"/>
  <c r="I61" i="2"/>
</calcChain>
</file>

<file path=xl/sharedStrings.xml><?xml version="1.0" encoding="utf-8"?>
<sst xmlns="http://schemas.openxmlformats.org/spreadsheetml/2006/main" count="88" uniqueCount="85">
  <si>
    <t>TOTAL</t>
  </si>
  <si>
    <t>DIRECCION GENERAL</t>
  </si>
  <si>
    <t>SUBDIRECCION DE RECURSOS FINANCIEROS</t>
  </si>
  <si>
    <t>DENOMINACIÓN</t>
  </si>
  <si>
    <t>APROBADO</t>
  </si>
  <si>
    <t>MODIFICADO</t>
  </si>
  <si>
    <t>DEVENGADO</t>
  </si>
  <si>
    <t>PAGADO</t>
  </si>
  <si>
    <t>ECONOMÍAS</t>
  </si>
  <si>
    <t>OBJETO DEL GASTO</t>
  </si>
  <si>
    <t>SERVICIOS PERSONALES</t>
  </si>
  <si>
    <t>1000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</si>
  <si>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</si>
  <si>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</si>
  <si>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</si>
  <si>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</si>
  <si>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</si>
  <si>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</si>
  <si>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</si>
  <si>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INVERSION PUBLICA</t>
  </si>
  <si>
    <t>BIENES MUEBLES, INMUEBLES E INTANGIBLES</t>
  </si>
  <si>
    <t>Activos Intangibles</t>
  </si>
  <si>
    <t>Bienes Inmuebles</t>
  </si>
  <si>
    <t>Equipo e Instrumental médico y de laboratorio</t>
  </si>
  <si>
    <t>Mobiliario y equipo de adminisración</t>
  </si>
  <si>
    <t>Obra pública en bienes propios</t>
  </si>
  <si>
    <t>CLASIFICACIÓN ECONÓMICA</t>
  </si>
  <si>
    <t>Gasto Corriente</t>
  </si>
  <si>
    <t>Servicios Personales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</si>
  <si>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</si>
  <si>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</si>
  <si>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</si>
  <si>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</si>
  <si>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</si>
  <si>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</si>
  <si>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</si>
  <si>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</si>
  <si>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prestaciones sociales y económicas</t>
  </si>
  <si>
    <t>1600</t>
  </si>
  <si>
    <t>Previsiones</t>
  </si>
  <si>
    <t>Gasto De Operación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</si>
  <si>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</si>
  <si>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</si>
  <si>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</si>
  <si>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</si>
  <si>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</si>
  <si>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</si>
  <si>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</si>
  <si>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</si>
  <si>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</si>
  <si>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</si>
  <si>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</si>
  <si>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 lubricantes y aditivos</t>
  </si>
  <si>
    <t>2700</t>
  </si>
  <si>
    <t>Vestuario, blancos, prendas de protección y artículos deportivos</t>
  </si>
  <si>
    <t>2900</t>
  </si>
  <si>
    <t>Herramientas, refacciones y accesorios menores</t>
  </si>
  <si>
    <t>3100</t>
  </si>
  <si>
    <t>Servicios básicos</t>
  </si>
  <si>
    <t>3200</t>
  </si>
  <si>
    <t>Servicios de arrendamiento</t>
  </si>
  <si>
    <t>3300</t>
  </si>
  <si>
    <t>Servicios profesionales,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</si>
  <si>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</si>
  <si>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</si>
  <si>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</si>
  <si>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</si>
  <si>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3700</t>
  </si>
  <si>
    <t>Servicios de traslado y viáticos</t>
  </si>
  <si>
    <t>3900</t>
  </si>
  <si>
    <t>Otros servicios generales</t>
  </si>
  <si>
    <t>Subsidios</t>
  </si>
  <si>
    <t>4300</t>
  </si>
  <si>
    <t>Subsidios y subvenciones</t>
  </si>
  <si>
    <t>Otros De Corriente</t>
  </si>
  <si>
    <t>Gasto De Inversión</t>
  </si>
  <si>
    <t>Inversión Física</t>
  </si>
  <si>
    <t>5400</t>
  </si>
  <si>
    <t>Vehículos y equipo de transporte</t>
  </si>
  <si>
    <t>Otros De Inversión</t>
  </si>
  <si>
    <t>II .b.ii.-  Estado Analítico del Ejercicio del Presupuesto de Egresos en Clasificación Economica y por Objeto del Gasto</t>
  </si>
  <si>
    <t>Servicios oficiales</t>
  </si>
  <si>
    <t>INSTITUTO MEXICANO DE INVESTIGACIÓN EN PESCA Y ACUACULTURA SUSTENTABLES</t>
  </si>
  <si>
    <t>DIRECCION DE ADMINISTRACION</t>
  </si>
  <si>
    <t>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</si>
</sst>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7"/>
      <color indexed="9"/>
      <name val="Cambria"/>
      <family val="1"/>
      <scheme val="major"/>
    </font>
    <font>
      <b/>
      <sz val="7"/>
      <color indexed="8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5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0" fontId="12" fillId="0" borderId="0" xfId="0" applyFont="1"/>
    <xf numFmtId="0" fontId="13" fillId="4" borderId="1" xfId="0" applyFont="1" applyFill="1" applyBorder="1" applyAlignment="1" applyProtection="1">
      <alignment horizontal="left" vertical="top" wrapText="1"/>
    </xf>
    <xf numFmtId="0" fontId="13" fillId="4" borderId="0" xfId="0" applyFont="1" applyFill="1" applyBorder="1" applyAlignment="1" applyProtection="1">
      <alignment horizontal="left" vertical="top" wrapText="1"/>
    </xf>
    <xf numFmtId="0" fontId="13" fillId="4" borderId="6" xfId="0" applyFont="1" applyFill="1" applyBorder="1" applyAlignment="1" applyProtection="1">
      <alignment horizontal="left" vertical="top" wrapText="1"/>
    </xf>
    <xf numFmtId="0" fontId="13" fillId="4" borderId="4" xfId="0" applyFont="1" applyFill="1" applyBorder="1" applyAlignment="1" applyProtection="1">
      <alignment horizontal="left" vertical="top" wrapText="1"/>
    </xf>
    <xf numFmtId="0" fontId="14" fillId="4" borderId="4" xfId="0" applyFont="1" applyFill="1" applyBorder="1" applyAlignment="1" applyProtection="1">
      <alignment horizontal="left" vertical="center" wrapText="1"/>
    </xf>
    <xf numFmtId="3" fontId="15" fillId="2" borderId="2" xfId="0" applyNumberFormat="1" applyFont="1" applyFill="1" applyBorder="1" applyAlignment="1" applyProtection="1">
      <alignment horizontal="right" vertical="center" wrapText="1"/>
    </xf>
    <xf numFmtId="3" fontId="15" fillId="2" borderId="7" xfId="0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vertical="center" wrapText="1"/>
    </xf>
    <xf numFmtId="3" fontId="16" fillId="2" borderId="2" xfId="0" applyNumberFormat="1" applyFont="1" applyFill="1" applyBorder="1" applyAlignment="1" applyProtection="1">
      <alignment horizontal="right" vertical="center" wrapText="1"/>
    </xf>
    <xf numFmtId="3" fontId="16" fillId="2" borderId="7" xfId="0" applyNumberFormat="1" applyFont="1" applyFill="1" applyBorder="1" applyAlignment="1" applyProtection="1">
      <alignment horizontal="right" vertical="center" wrapText="1"/>
    </xf>
    <xf numFmtId="165" fontId="15" fillId="2" borderId="2" xfId="0" applyNumberFormat="1" applyFont="1" applyFill="1" applyBorder="1" applyAlignment="1" applyProtection="1">
      <alignment horizontal="right" vertical="center" wrapText="1"/>
    </xf>
    <xf numFmtId="0" fontId="8" fillId="2" borderId="8" xfId="0" applyFont="1" applyFill="1" applyBorder="1" applyAlignment="1" applyProtection="1">
      <alignment vertical="top" wrapText="1"/>
    </xf>
    <xf numFmtId="3" fontId="15" fillId="2" borderId="8" xfId="0" applyNumberFormat="1" applyFont="1" applyFill="1" applyBorder="1" applyAlignment="1" applyProtection="1">
      <alignment horizontal="right" vertical="center" wrapText="1"/>
    </xf>
    <xf numFmtId="3" fontId="15" fillId="2" borderId="9" xfId="0" applyNumberFormat="1" applyFont="1" applyFill="1" applyBorder="1" applyAlignment="1" applyProtection="1">
      <alignment horizontal="right" vertical="center" wrapText="1"/>
    </xf>
    <xf numFmtId="1" fontId="16" fillId="2" borderId="0" xfId="0" applyNumberFormat="1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164" fontId="0" fillId="0" borderId="0" xfId="1" applyFont="1"/>
    <xf numFmtId="3" fontId="12" fillId="0" borderId="0" xfId="0" applyNumberFormat="1" applyFont="1"/>
    <xf numFmtId="3" fontId="16" fillId="6" borderId="2" xfId="0" applyNumberFormat="1" applyFont="1" applyFill="1" applyBorder="1" applyAlignment="1" applyProtection="1">
      <alignment horizontal="right" vertical="center" wrapText="1"/>
    </xf>
    <xf numFmtId="3" fontId="15" fillId="5" borderId="2" xfId="0" applyNumberFormat="1" applyFont="1" applyFill="1" applyBorder="1" applyAlignment="1" applyProtection="1">
      <alignment horizontal="right" vertical="center" wrapText="1"/>
    </xf>
    <xf numFmtId="3" fontId="16" fillId="5" borderId="2" xfId="0" applyNumberFormat="1" applyFont="1" applyFill="1" applyBorder="1" applyAlignment="1" applyProtection="1">
      <alignment horizontal="right" vertical="center" wrapText="1"/>
    </xf>
    <xf numFmtId="1" fontId="16" fillId="6" borderId="2" xfId="0" applyNumberFormat="1" applyFont="1" applyFill="1" applyBorder="1" applyAlignment="1" applyProtection="1">
      <alignment horizontal="right" vertical="center" wrapText="1"/>
    </xf>
    <xf numFmtId="1" fontId="15" fillId="5" borderId="2" xfId="0" applyNumberFormat="1" applyFont="1" applyFill="1" applyBorder="1" applyAlignment="1" applyProtection="1">
      <alignment horizontal="right" vertical="center" wrapText="1"/>
    </xf>
    <xf numFmtId="1" fontId="16" fillId="5" borderId="2" xfId="0" applyNumberFormat="1" applyFont="1" applyFill="1" applyBorder="1" applyAlignment="1" applyProtection="1">
      <alignment horizontal="right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top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73269</xdr:colOff>
      <xdr:row>0</xdr:row>
      <xdr:rowOff>68879</xdr:rowOff>
    </xdr:from>
    <xdr:to>
      <xdr:col>4</xdr:col>
      <xdr:colOff>879439</xdr:colOff>
      <xdr:row>4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" y="68879"/>
          <a:ext cx="2320645" cy="826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110" zoomScaleNormal="110" workbookViewId="0">
      <selection activeCell="B8" sqref="B8:J8"/>
    </sheetView>
  </sheetViews>
  <sheetFormatPr baseColWidth="10" defaultRowHeight="12.75" x14ac:dyDescent="0.2"/>
  <cols>
    <col min="1" max="1" width="3.85546875" customWidth="1"/>
    <col min="2" max="2" width="8.140625" customWidth="1"/>
    <col min="3" max="3" width="5" bestFit="1" customWidth="1"/>
    <col min="4" max="4" width="5.7109375" customWidth="1"/>
    <col min="5" max="5" width="58.140625" customWidth="1"/>
    <col min="6" max="9" width="17.140625" bestFit="1" customWidth="1"/>
    <col min="10" max="10" width="16.28515625" customWidth="1"/>
  </cols>
  <sheetData>
    <row r="1" spans="1:12" s="2" customFormat="1" ht="11.25" customHeight="1" x14ac:dyDescent="0.15">
      <c r="A1" s="1"/>
      <c r="B1" s="41"/>
      <c r="C1" s="41"/>
      <c r="D1" s="41"/>
      <c r="E1" s="41"/>
      <c r="F1" s="41"/>
      <c r="G1" s="41"/>
      <c r="H1" s="41"/>
      <c r="I1" s="41"/>
      <c r="J1" s="41"/>
      <c r="K1" s="1"/>
      <c r="L1" s="1"/>
    </row>
    <row r="2" spans="1:12" s="2" customFormat="1" ht="16.5" customHeight="1" x14ac:dyDescent="0.15">
      <c r="A2" s="1"/>
      <c r="B2" s="9"/>
      <c r="C2" s="9"/>
      <c r="D2" s="9"/>
      <c r="E2" s="44" t="s">
        <v>82</v>
      </c>
      <c r="F2" s="44"/>
      <c r="G2" s="44"/>
      <c r="H2" s="44"/>
      <c r="I2" s="44"/>
      <c r="J2" s="44"/>
      <c r="K2" s="9"/>
      <c r="L2" s="1"/>
    </row>
    <row r="3" spans="1:12" s="2" customFormat="1" ht="14.25" customHeight="1" x14ac:dyDescent="0.15">
      <c r="A3" s="1"/>
      <c r="B3" s="39" t="s">
        <v>1</v>
      </c>
      <c r="C3" s="39"/>
      <c r="D3" s="39"/>
      <c r="E3" s="39"/>
      <c r="F3" s="39"/>
      <c r="G3" s="39"/>
      <c r="H3" s="39"/>
      <c r="I3" s="39"/>
      <c r="J3" s="39"/>
      <c r="K3" s="6"/>
      <c r="L3" s="1"/>
    </row>
    <row r="4" spans="1:12" s="2" customFormat="1" ht="15" customHeight="1" x14ac:dyDescent="0.15">
      <c r="A4" s="1"/>
      <c r="B4" s="43" t="s">
        <v>83</v>
      </c>
      <c r="C4" s="43"/>
      <c r="D4" s="43"/>
      <c r="E4" s="43"/>
      <c r="F4" s="43"/>
      <c r="G4" s="43"/>
      <c r="H4" s="43"/>
      <c r="I4" s="43"/>
      <c r="J4" s="43"/>
      <c r="K4" s="8"/>
      <c r="L4" s="1"/>
    </row>
    <row r="5" spans="1:12" s="2" customFormat="1" ht="18" customHeight="1" x14ac:dyDescent="0.15">
      <c r="A5" s="1"/>
      <c r="B5" s="42" t="s">
        <v>2</v>
      </c>
      <c r="C5" s="42"/>
      <c r="D5" s="42"/>
      <c r="E5" s="42"/>
      <c r="F5" s="42"/>
      <c r="G5" s="42"/>
      <c r="H5" s="42"/>
      <c r="I5" s="42"/>
      <c r="J5" s="42"/>
      <c r="K5" s="7"/>
      <c r="L5" s="1"/>
    </row>
    <row r="6" spans="1:12" s="2" customFormat="1" ht="10.5" x14ac:dyDescent="0.15">
      <c r="A6" s="1"/>
      <c r="B6" s="40"/>
      <c r="C6" s="40"/>
      <c r="D6" s="40"/>
      <c r="E6" s="40"/>
      <c r="F6" s="40"/>
      <c r="G6" s="40"/>
      <c r="H6" s="40"/>
      <c r="I6" s="40"/>
      <c r="J6" s="40"/>
      <c r="K6" s="3"/>
      <c r="L6" s="1"/>
    </row>
    <row r="7" spans="1:12" s="2" customFormat="1" ht="18.75" customHeight="1" x14ac:dyDescent="0.15">
      <c r="A7" s="1"/>
      <c r="B7" s="39" t="s">
        <v>80</v>
      </c>
      <c r="C7" s="39"/>
      <c r="D7" s="39"/>
      <c r="E7" s="39"/>
      <c r="F7" s="39"/>
      <c r="G7" s="39"/>
      <c r="H7" s="39"/>
      <c r="I7" s="39"/>
      <c r="J7" s="39"/>
      <c r="K7" s="6"/>
      <c r="L7" s="1"/>
    </row>
    <row r="8" spans="1:12" s="2" customFormat="1" ht="15.75" customHeight="1" x14ac:dyDescent="0.15">
      <c r="A8" s="1"/>
      <c r="B8" s="39" t="s">
        <v>84</v>
      </c>
      <c r="C8" s="39"/>
      <c r="D8" s="39"/>
      <c r="E8" s="39"/>
      <c r="F8" s="39"/>
      <c r="G8" s="39"/>
      <c r="H8" s="39"/>
      <c r="I8" s="39"/>
      <c r="J8" s="39"/>
      <c r="K8" s="6"/>
      <c r="L8" s="1"/>
    </row>
    <row r="9" spans="1:12" s="2" customFormat="1" ht="16.5" customHeight="1" x14ac:dyDescent="0.15">
      <c r="A9" s="1"/>
      <c r="B9" s="40"/>
      <c r="C9" s="40"/>
      <c r="D9" s="40"/>
      <c r="E9" s="40"/>
      <c r="F9" s="40"/>
      <c r="G9" s="40"/>
      <c r="H9" s="40"/>
      <c r="I9" s="40"/>
      <c r="J9" s="40"/>
      <c r="K9" s="4"/>
      <c r="L9" s="1"/>
    </row>
    <row r="10" spans="1:12" s="2" customFormat="1" ht="21.75" customHeight="1" x14ac:dyDescent="0.15">
      <c r="A10" s="1"/>
      <c r="B10" s="4"/>
      <c r="C10" s="4"/>
      <c r="D10" s="4"/>
      <c r="E10" s="4"/>
      <c r="F10" s="4"/>
      <c r="G10" s="4"/>
      <c r="H10" s="4"/>
      <c r="I10" s="4"/>
      <c r="J10" s="5">
        <v>46037</v>
      </c>
      <c r="L10" s="1"/>
    </row>
    <row r="11" spans="1:12" s="10" customFormat="1" x14ac:dyDescent="0.2">
      <c r="B11" s="52" t="s">
        <v>26</v>
      </c>
      <c r="C11" s="52"/>
      <c r="D11" s="52"/>
      <c r="E11" s="52"/>
      <c r="F11" s="51" t="s">
        <v>4</v>
      </c>
      <c r="G11" s="50" t="s">
        <v>5</v>
      </c>
      <c r="H11" s="50" t="s">
        <v>6</v>
      </c>
      <c r="I11" s="50" t="s">
        <v>7</v>
      </c>
      <c r="J11" s="50" t="s">
        <v>8</v>
      </c>
    </row>
    <row r="12" spans="1:12" s="10" customFormat="1" x14ac:dyDescent="0.2">
      <c r="B12" s="11"/>
      <c r="C12" s="12"/>
      <c r="D12" s="53" t="s">
        <v>9</v>
      </c>
      <c r="E12" s="53"/>
      <c r="F12" s="51"/>
      <c r="G12" s="50"/>
      <c r="H12" s="50"/>
      <c r="I12" s="50"/>
      <c r="J12" s="50"/>
    </row>
    <row r="13" spans="1:12" s="10" customFormat="1" x14ac:dyDescent="0.2">
      <c r="B13" s="13"/>
      <c r="C13" s="14"/>
      <c r="D13" s="14"/>
      <c r="E13" s="15" t="s">
        <v>3</v>
      </c>
      <c r="F13" s="51"/>
      <c r="G13" s="50"/>
      <c r="H13" s="50"/>
      <c r="I13" s="50"/>
      <c r="J13" s="50"/>
    </row>
    <row r="14" spans="1:12" s="10" customFormat="1" x14ac:dyDescent="0.2">
      <c r="B14" s="48" t="s">
        <v>27</v>
      </c>
      <c r="C14" s="48"/>
      <c r="D14" s="48"/>
      <c r="E14" s="48"/>
      <c r="F14" s="16">
        <f>+F16+F24+F43+F46+F49</f>
        <v>113222519</v>
      </c>
      <c r="G14" s="16">
        <f>+G16+G24+G43+G46+G49</f>
        <v>118473703.75</v>
      </c>
      <c r="H14" s="16">
        <f>+H16+H24+H43+H46+H49</f>
        <v>142091819.40000001</v>
      </c>
      <c r="I14" s="16">
        <f>+I16+I24+I43+I46+I49</f>
        <v>142091819.40000001</v>
      </c>
      <c r="J14" s="16">
        <f>+J16+J24+J43+J46+J49</f>
        <v>-23618115.650000002</v>
      </c>
    </row>
    <row r="15" spans="1:12" s="10" customFormat="1" x14ac:dyDescent="0.2">
      <c r="B15" s="48"/>
      <c r="C15" s="48"/>
      <c r="D15" s="48"/>
      <c r="E15" s="48"/>
      <c r="F15" s="16"/>
      <c r="G15" s="17"/>
      <c r="H15" s="17"/>
      <c r="I15" s="17"/>
      <c r="J15" s="17"/>
    </row>
    <row r="16" spans="1:12" s="10" customFormat="1" x14ac:dyDescent="0.2">
      <c r="B16" s="49" t="s">
        <v>28</v>
      </c>
      <c r="C16" s="49"/>
      <c r="D16" s="49"/>
      <c r="E16" s="49"/>
      <c r="F16" s="34">
        <f>+F17</f>
        <v>53275135</v>
      </c>
      <c r="G16" s="34">
        <f>+G17</f>
        <v>60992848.439999998</v>
      </c>
      <c r="H16" s="34">
        <f>+H17</f>
        <v>62683318.850000001</v>
      </c>
      <c r="I16" s="34">
        <f>+I17</f>
        <v>62683318.850000001</v>
      </c>
      <c r="J16" s="34">
        <f>+J17</f>
        <v>-1690470.4100000001</v>
      </c>
    </row>
    <row r="17" spans="2:12" s="10" customFormat="1" x14ac:dyDescent="0.2">
      <c r="B17" s="18"/>
      <c r="C17" s="19" t="s">
        <v>11</v>
      </c>
      <c r="D17" s="47" t="s">
        <v>10</v>
      </c>
      <c r="E17" s="47"/>
      <c r="F17" s="34">
        <f>SUM(F18:F23)</f>
        <v>53275135</v>
      </c>
      <c r="G17" s="34">
        <f>SUM(G18:G23)</f>
        <v>60992848.439999998</v>
      </c>
      <c r="H17" s="34">
        <f>SUM(H18:H23)</f>
        <v>62683318.850000001</v>
      </c>
      <c r="I17" s="34">
        <f>SUM(I18:I23)</f>
        <v>62683318.850000001</v>
      </c>
      <c r="J17" s="34">
        <f>SUM(J18:J23)</f>
        <v>-1690470.4100000001</v>
      </c>
    </row>
    <row r="18" spans="2:12" s="10" customFormat="1" x14ac:dyDescent="0.2">
      <c r="B18" s="18"/>
      <c r="C18" s="20"/>
      <c r="D18" s="29">
        <v>1100</v>
      </c>
      <c r="E18" s="22" t="s">
        <v>29</v>
      </c>
      <c r="F18" s="33">
        <v>16915336</v>
      </c>
      <c r="G18" s="33">
        <v>21743513.170000002</v>
      </c>
      <c r="H18" s="33">
        <v>22451097.920000002</v>
      </c>
      <c r="I18" s="23">
        <f>+H18</f>
        <v>22451097.920000002</v>
      </c>
      <c r="J18" s="23">
        <f>G18-I18</f>
        <v>-707584.75</v>
      </c>
    </row>
    <row r="19" spans="2:12" s="10" customFormat="1" x14ac:dyDescent="0.2">
      <c r="B19" s="18"/>
      <c r="C19" s="20"/>
      <c r="D19" s="21" t="s">
        <v>30</v>
      </c>
      <c r="E19" s="22" t="s">
        <v>31</v>
      </c>
      <c r="F19" s="33">
        <v>4802013</v>
      </c>
      <c r="G19" s="33">
        <v>3618191.9</v>
      </c>
      <c r="H19" s="33">
        <v>3601475.18</v>
      </c>
      <c r="I19" s="23">
        <f t="shared" ref="I19:I23" si="0">+H19</f>
        <v>3601475.18</v>
      </c>
      <c r="J19" s="23">
        <f t="shared" ref="J19:J23" si="1">G19-I19</f>
        <v>16716.719999999739</v>
      </c>
    </row>
    <row r="20" spans="2:12" s="10" customFormat="1" x14ac:dyDescent="0.2">
      <c r="B20" s="18"/>
      <c r="C20" s="20"/>
      <c r="D20" s="21" t="s">
        <v>32</v>
      </c>
      <c r="E20" s="22" t="s">
        <v>33</v>
      </c>
      <c r="F20" s="33">
        <v>10852469</v>
      </c>
      <c r="G20" s="33">
        <v>15638512.840000002</v>
      </c>
      <c r="H20" s="33">
        <v>15650370.800000003</v>
      </c>
      <c r="I20" s="23">
        <f t="shared" si="0"/>
        <v>15650370.800000003</v>
      </c>
      <c r="J20" s="23">
        <f t="shared" si="1"/>
        <v>-11857.960000000894</v>
      </c>
    </row>
    <row r="21" spans="2:12" s="10" customFormat="1" x14ac:dyDescent="0.2">
      <c r="B21" s="18"/>
      <c r="C21" s="20"/>
      <c r="D21" s="21" t="s">
        <v>34</v>
      </c>
      <c r="E21" s="22" t="s">
        <v>35</v>
      </c>
      <c r="F21" s="33">
        <v>11917359</v>
      </c>
      <c r="G21" s="33">
        <v>5369930.8300000001</v>
      </c>
      <c r="H21" s="33">
        <v>6118685.8999999994</v>
      </c>
      <c r="I21" s="23">
        <f t="shared" si="0"/>
        <v>6118685.8999999994</v>
      </c>
      <c r="J21" s="23">
        <f t="shared" si="1"/>
        <v>-748755.06999999937</v>
      </c>
    </row>
    <row r="22" spans="2:12" s="10" customFormat="1" x14ac:dyDescent="0.2">
      <c r="B22" s="18"/>
      <c r="C22" s="20"/>
      <c r="D22" s="21" t="s">
        <v>36</v>
      </c>
      <c r="E22" s="22" t="s">
        <v>37</v>
      </c>
      <c r="F22" s="33">
        <v>8787958</v>
      </c>
      <c r="G22" s="33">
        <v>14622699.699999999</v>
      </c>
      <c r="H22" s="33">
        <v>14861689.049999999</v>
      </c>
      <c r="I22" s="23">
        <f t="shared" si="0"/>
        <v>14861689.049999999</v>
      </c>
      <c r="J22" s="23">
        <f t="shared" si="1"/>
        <v>-238989.34999999963</v>
      </c>
      <c r="L22" s="32"/>
    </row>
    <row r="23" spans="2:12" s="10" customFormat="1" x14ac:dyDescent="0.2">
      <c r="B23" s="18"/>
      <c r="C23" s="20"/>
      <c r="D23" s="21" t="s">
        <v>38</v>
      </c>
      <c r="E23" s="22" t="s">
        <v>39</v>
      </c>
      <c r="F23" s="33">
        <v>0</v>
      </c>
      <c r="G23" s="33">
        <v>0</v>
      </c>
      <c r="H23" s="33">
        <v>0</v>
      </c>
      <c r="I23" s="23">
        <f t="shared" si="0"/>
        <v>0</v>
      </c>
      <c r="J23" s="23">
        <f t="shared" si="1"/>
        <v>0</v>
      </c>
    </row>
    <row r="24" spans="2:12" s="10" customFormat="1" x14ac:dyDescent="0.2">
      <c r="B24" s="49" t="s">
        <v>40</v>
      </c>
      <c r="C24" s="49"/>
      <c r="D24" s="49"/>
      <c r="E24" s="49"/>
      <c r="F24" s="34">
        <f>+F25+F34</f>
        <v>56947384</v>
      </c>
      <c r="G24" s="34">
        <f>+G25+G34</f>
        <v>54480855.310000002</v>
      </c>
      <c r="H24" s="34">
        <f>+H25+H34</f>
        <v>68379708.75</v>
      </c>
      <c r="I24" s="34">
        <f>+I25+I34</f>
        <v>68379708.75</v>
      </c>
      <c r="J24" s="34">
        <f>+J25+J34</f>
        <v>-13898853.440000001</v>
      </c>
    </row>
    <row r="25" spans="2:12" s="10" customFormat="1" x14ac:dyDescent="0.2">
      <c r="B25" s="18"/>
      <c r="C25" s="19" t="s">
        <v>12</v>
      </c>
      <c r="D25" s="47" t="s">
        <v>13</v>
      </c>
      <c r="E25" s="47"/>
      <c r="F25" s="34">
        <f>SUM(F26:F33)</f>
        <v>969000</v>
      </c>
      <c r="G25" s="34">
        <f>SUM(G26:G33)</f>
        <v>1838818.02</v>
      </c>
      <c r="H25" s="34">
        <f>SUM(H26:H33)</f>
        <v>5004784.7300000004</v>
      </c>
      <c r="I25" s="34">
        <f>SUM(I26:I33)</f>
        <v>5004784.7300000004</v>
      </c>
      <c r="J25" s="34">
        <f>SUM(J26:J33)</f>
        <v>-3165966.71</v>
      </c>
    </row>
    <row r="26" spans="2:12" s="10" customFormat="1" x14ac:dyDescent="0.2">
      <c r="B26" s="18"/>
      <c r="C26" s="20"/>
      <c r="D26" s="21" t="s">
        <v>41</v>
      </c>
      <c r="E26" s="22" t="s">
        <v>42</v>
      </c>
      <c r="F26" s="33">
        <v>0</v>
      </c>
      <c r="G26" s="33">
        <v>0</v>
      </c>
      <c r="H26" s="33">
        <v>0</v>
      </c>
      <c r="I26" s="23">
        <f>+H26</f>
        <v>0</v>
      </c>
      <c r="J26" s="24">
        <f>G26-I26</f>
        <v>0</v>
      </c>
    </row>
    <row r="27" spans="2:12" s="10" customFormat="1" x14ac:dyDescent="0.2">
      <c r="B27" s="18"/>
      <c r="C27" s="20"/>
      <c r="D27" s="21" t="s">
        <v>43</v>
      </c>
      <c r="E27" s="22" t="s">
        <v>44</v>
      </c>
      <c r="F27" s="33">
        <v>0</v>
      </c>
      <c r="G27" s="33">
        <v>6500</v>
      </c>
      <c r="H27" s="33">
        <v>125386.7</v>
      </c>
      <c r="I27" s="23">
        <f>+H27</f>
        <v>125386.7</v>
      </c>
      <c r="J27" s="24">
        <f t="shared" ref="J27:J33" si="2">G27-I27</f>
        <v>-118886.7</v>
      </c>
    </row>
    <row r="28" spans="2:12" s="10" customFormat="1" x14ac:dyDescent="0.2">
      <c r="B28" s="18"/>
      <c r="C28" s="20"/>
      <c r="D28" s="21" t="s">
        <v>45</v>
      </c>
      <c r="E28" s="22" t="s">
        <v>46</v>
      </c>
      <c r="F28" s="33">
        <v>0</v>
      </c>
      <c r="G28" s="33">
        <v>0</v>
      </c>
      <c r="H28" s="33">
        <v>0</v>
      </c>
      <c r="I28" s="23">
        <f t="shared" ref="I28:I33" si="3">+H28</f>
        <v>0</v>
      </c>
      <c r="J28" s="24">
        <f t="shared" si="2"/>
        <v>0</v>
      </c>
    </row>
    <row r="29" spans="2:12" s="10" customFormat="1" x14ac:dyDescent="0.2">
      <c r="B29" s="18"/>
      <c r="C29" s="20"/>
      <c r="D29" s="21" t="s">
        <v>47</v>
      </c>
      <c r="E29" s="22" t="s">
        <v>48</v>
      </c>
      <c r="F29" s="33">
        <v>0</v>
      </c>
      <c r="G29" s="33">
        <v>0</v>
      </c>
      <c r="H29" s="33">
        <v>0</v>
      </c>
      <c r="I29" s="23">
        <f t="shared" si="3"/>
        <v>0</v>
      </c>
      <c r="J29" s="24">
        <f t="shared" si="2"/>
        <v>0</v>
      </c>
    </row>
    <row r="30" spans="2:12" s="10" customFormat="1" x14ac:dyDescent="0.2">
      <c r="B30" s="18"/>
      <c r="C30" s="20"/>
      <c r="D30" s="21" t="s">
        <v>49</v>
      </c>
      <c r="E30" s="22" t="s">
        <v>50</v>
      </c>
      <c r="F30" s="33">
        <v>0</v>
      </c>
      <c r="G30" s="33">
        <v>0</v>
      </c>
      <c r="H30" s="33">
        <v>0</v>
      </c>
      <c r="I30" s="23">
        <f t="shared" si="3"/>
        <v>0</v>
      </c>
      <c r="J30" s="24">
        <f t="shared" si="2"/>
        <v>0</v>
      </c>
    </row>
    <row r="31" spans="2:12" s="10" customFormat="1" x14ac:dyDescent="0.2">
      <c r="B31" s="18"/>
      <c r="C31" s="20"/>
      <c r="D31" s="21" t="s">
        <v>51</v>
      </c>
      <c r="E31" s="22" t="s">
        <v>52</v>
      </c>
      <c r="F31" s="33">
        <v>969000</v>
      </c>
      <c r="G31" s="33">
        <v>893000</v>
      </c>
      <c r="H31" s="33">
        <v>1189901.72</v>
      </c>
      <c r="I31" s="23">
        <f t="shared" si="3"/>
        <v>1189901.72</v>
      </c>
      <c r="J31" s="24">
        <f t="shared" si="2"/>
        <v>-296901.71999999997</v>
      </c>
    </row>
    <row r="32" spans="2:12" s="10" customFormat="1" x14ac:dyDescent="0.2">
      <c r="B32" s="18"/>
      <c r="C32" s="20"/>
      <c r="D32" s="21" t="s">
        <v>53</v>
      </c>
      <c r="E32" s="22" t="s">
        <v>54</v>
      </c>
      <c r="F32" s="33">
        <v>0</v>
      </c>
      <c r="G32" s="33">
        <v>939318.02</v>
      </c>
      <c r="H32" s="33">
        <v>3683397.0300000003</v>
      </c>
      <c r="I32" s="23">
        <f t="shared" si="3"/>
        <v>3683397.0300000003</v>
      </c>
      <c r="J32" s="24">
        <f t="shared" si="2"/>
        <v>-2744079.0100000002</v>
      </c>
    </row>
    <row r="33" spans="2:10" s="10" customFormat="1" x14ac:dyDescent="0.2">
      <c r="B33" s="18"/>
      <c r="C33" s="20"/>
      <c r="D33" s="21" t="s">
        <v>55</v>
      </c>
      <c r="E33" s="22" t="s">
        <v>56</v>
      </c>
      <c r="F33" s="33">
        <v>0</v>
      </c>
      <c r="G33" s="33">
        <v>0</v>
      </c>
      <c r="H33" s="33">
        <v>6099.28</v>
      </c>
      <c r="I33" s="23">
        <f t="shared" si="3"/>
        <v>6099.28</v>
      </c>
      <c r="J33" s="24">
        <f t="shared" si="2"/>
        <v>-6099.28</v>
      </c>
    </row>
    <row r="34" spans="2:10" s="10" customFormat="1" x14ac:dyDescent="0.2">
      <c r="B34" s="18"/>
      <c r="C34" s="19" t="s">
        <v>14</v>
      </c>
      <c r="D34" s="47" t="s">
        <v>15</v>
      </c>
      <c r="E34" s="47"/>
      <c r="F34" s="34">
        <f>SUM(F35:F42)</f>
        <v>55978384</v>
      </c>
      <c r="G34" s="34">
        <f>SUM(G35:G42)</f>
        <v>52642037.289999999</v>
      </c>
      <c r="H34" s="34">
        <f>SUM(H35:H42)</f>
        <v>63374924.020000003</v>
      </c>
      <c r="I34" s="34">
        <f>SUM(I35:I42)</f>
        <v>63374924.020000003</v>
      </c>
      <c r="J34" s="34">
        <f>SUM(J35:J42)</f>
        <v>-10732886.730000002</v>
      </c>
    </row>
    <row r="35" spans="2:10" s="10" customFormat="1" x14ac:dyDescent="0.2">
      <c r="B35" s="18"/>
      <c r="C35" s="20"/>
      <c r="D35" s="21" t="s">
        <v>57</v>
      </c>
      <c r="E35" s="22" t="s">
        <v>58</v>
      </c>
      <c r="F35" s="33">
        <v>1194819</v>
      </c>
      <c r="G35" s="33">
        <v>1179773.98</v>
      </c>
      <c r="H35" s="33">
        <v>1047228.9</v>
      </c>
      <c r="I35" s="23">
        <f t="shared" ref="I35:I42" si="4">+H35</f>
        <v>1047228.9</v>
      </c>
      <c r="J35" s="24">
        <f>G35-I35</f>
        <v>132545.07999999996</v>
      </c>
    </row>
    <row r="36" spans="2:10" s="10" customFormat="1" x14ac:dyDescent="0.2">
      <c r="B36" s="18"/>
      <c r="C36" s="20"/>
      <c r="D36" s="21" t="s">
        <v>59</v>
      </c>
      <c r="E36" s="22" t="s">
        <v>60</v>
      </c>
      <c r="F36" s="33">
        <v>4186867</v>
      </c>
      <c r="G36" s="33">
        <v>4891935.03</v>
      </c>
      <c r="H36" s="33">
        <v>6239477.0599999996</v>
      </c>
      <c r="I36" s="23">
        <f t="shared" si="4"/>
        <v>6239477.0599999996</v>
      </c>
      <c r="J36" s="24">
        <f t="shared" ref="J36:J42" si="5">G36-I36</f>
        <v>-1347542.0299999993</v>
      </c>
    </row>
    <row r="37" spans="2:10" s="10" customFormat="1" x14ac:dyDescent="0.2">
      <c r="B37" s="18"/>
      <c r="C37" s="20"/>
      <c r="D37" s="21" t="s">
        <v>61</v>
      </c>
      <c r="E37" s="22" t="s">
        <v>62</v>
      </c>
      <c r="F37" s="33">
        <v>47452665</v>
      </c>
      <c r="G37" s="33">
        <v>38247863.329999998</v>
      </c>
      <c r="H37" s="33">
        <v>45556283.100000001</v>
      </c>
      <c r="I37" s="23">
        <f t="shared" si="4"/>
        <v>45556283.100000001</v>
      </c>
      <c r="J37" s="24">
        <f t="shared" si="5"/>
        <v>-7308419.7700000033</v>
      </c>
    </row>
    <row r="38" spans="2:10" s="10" customFormat="1" x14ac:dyDescent="0.2">
      <c r="B38" s="18"/>
      <c r="C38" s="20"/>
      <c r="D38" s="21" t="s">
        <v>63</v>
      </c>
      <c r="E38" s="22" t="s">
        <v>64</v>
      </c>
      <c r="F38" s="33">
        <v>0</v>
      </c>
      <c r="G38" s="33">
        <v>0</v>
      </c>
      <c r="H38" s="33">
        <v>0</v>
      </c>
      <c r="I38" s="23">
        <f t="shared" si="4"/>
        <v>0</v>
      </c>
      <c r="J38" s="24">
        <f t="shared" si="5"/>
        <v>0</v>
      </c>
    </row>
    <row r="39" spans="2:10" s="10" customFormat="1" x14ac:dyDescent="0.2">
      <c r="B39" s="18"/>
      <c r="C39" s="20"/>
      <c r="D39" s="21" t="s">
        <v>65</v>
      </c>
      <c r="E39" s="22" t="s">
        <v>66</v>
      </c>
      <c r="F39" s="33">
        <v>23400</v>
      </c>
      <c r="G39" s="33">
        <v>4140571.9499999997</v>
      </c>
      <c r="H39" s="33">
        <v>5832761.3799999999</v>
      </c>
      <c r="I39" s="23">
        <f t="shared" si="4"/>
        <v>5832761.3799999999</v>
      </c>
      <c r="J39" s="24">
        <f t="shared" si="5"/>
        <v>-1692189.4300000002</v>
      </c>
    </row>
    <row r="40" spans="2:10" s="10" customFormat="1" x14ac:dyDescent="0.2">
      <c r="B40" s="18"/>
      <c r="C40" s="20"/>
      <c r="D40" s="21" t="s">
        <v>67</v>
      </c>
      <c r="E40" s="22" t="s">
        <v>68</v>
      </c>
      <c r="F40" s="33">
        <v>1540633</v>
      </c>
      <c r="G40" s="33">
        <v>2801893</v>
      </c>
      <c r="H40" s="33">
        <v>2657630.5799999996</v>
      </c>
      <c r="I40" s="23">
        <f t="shared" si="4"/>
        <v>2657630.5799999996</v>
      </c>
      <c r="J40" s="24">
        <f t="shared" si="5"/>
        <v>144262.42000000039</v>
      </c>
    </row>
    <row r="41" spans="2:10" s="10" customFormat="1" x14ac:dyDescent="0.2">
      <c r="B41" s="18"/>
      <c r="C41" s="20"/>
      <c r="D41" s="21">
        <v>3800</v>
      </c>
      <c r="E41" s="22" t="s">
        <v>81</v>
      </c>
      <c r="F41" s="33">
        <v>0</v>
      </c>
      <c r="G41" s="33">
        <v>0</v>
      </c>
      <c r="H41" s="33">
        <v>0</v>
      </c>
      <c r="I41" s="23">
        <f t="shared" si="4"/>
        <v>0</v>
      </c>
      <c r="J41" s="24">
        <f t="shared" si="5"/>
        <v>0</v>
      </c>
    </row>
    <row r="42" spans="2:10" s="10" customFormat="1" x14ac:dyDescent="0.2">
      <c r="B42" s="18"/>
      <c r="C42" s="20"/>
      <c r="D42" s="21" t="s">
        <v>69</v>
      </c>
      <c r="E42" s="22" t="s">
        <v>70</v>
      </c>
      <c r="F42" s="33">
        <v>1580000</v>
      </c>
      <c r="G42" s="33">
        <v>1380000</v>
      </c>
      <c r="H42" s="33">
        <v>2041543</v>
      </c>
      <c r="I42" s="23">
        <f t="shared" si="4"/>
        <v>2041543</v>
      </c>
      <c r="J42" s="24">
        <f t="shared" si="5"/>
        <v>-661543</v>
      </c>
    </row>
    <row r="43" spans="2:10" s="10" customFormat="1" x14ac:dyDescent="0.2">
      <c r="B43" s="49" t="s">
        <v>71</v>
      </c>
      <c r="C43" s="49"/>
      <c r="D43" s="49"/>
      <c r="E43" s="49"/>
      <c r="F43" s="34">
        <f>+F44</f>
        <v>3000000</v>
      </c>
      <c r="G43" s="34">
        <f>+G44</f>
        <v>3000000</v>
      </c>
      <c r="H43" s="34">
        <f t="shared" ref="G43:J44" si="6">+H44</f>
        <v>11028791.800000001</v>
      </c>
      <c r="I43" s="34">
        <f t="shared" si="6"/>
        <v>11028791.800000001</v>
      </c>
      <c r="J43" s="34">
        <f t="shared" si="6"/>
        <v>-8028791.8000000007</v>
      </c>
    </row>
    <row r="44" spans="2:10" s="10" customFormat="1" x14ac:dyDescent="0.2">
      <c r="B44" s="18"/>
      <c r="C44" s="19" t="s">
        <v>16</v>
      </c>
      <c r="D44" s="47" t="s">
        <v>17</v>
      </c>
      <c r="E44" s="47"/>
      <c r="F44" s="35">
        <f>+F45</f>
        <v>3000000</v>
      </c>
      <c r="G44" s="35">
        <f t="shared" si="6"/>
        <v>3000000</v>
      </c>
      <c r="H44" s="35">
        <f t="shared" si="6"/>
        <v>11028791.800000001</v>
      </c>
      <c r="I44" s="35">
        <f>+I45</f>
        <v>11028791.800000001</v>
      </c>
      <c r="J44" s="35">
        <f>+J45</f>
        <v>-8028791.8000000007</v>
      </c>
    </row>
    <row r="45" spans="2:10" s="10" customFormat="1" x14ac:dyDescent="0.2">
      <c r="B45" s="18"/>
      <c r="C45" s="20"/>
      <c r="D45" s="21" t="s">
        <v>72</v>
      </c>
      <c r="E45" s="22" t="s">
        <v>73</v>
      </c>
      <c r="F45" s="33">
        <v>3000000</v>
      </c>
      <c r="G45" s="33">
        <v>3000000</v>
      </c>
      <c r="H45" s="33">
        <v>11028791.800000001</v>
      </c>
      <c r="I45" s="23">
        <f t="shared" ref="I45" si="7">+H45</f>
        <v>11028791.800000001</v>
      </c>
      <c r="J45" s="24">
        <f t="shared" ref="J45" si="8">G45-I45</f>
        <v>-8028791.8000000007</v>
      </c>
    </row>
    <row r="46" spans="2:10" s="10" customFormat="1" x14ac:dyDescent="0.2">
      <c r="B46" s="49" t="s">
        <v>74</v>
      </c>
      <c r="C46" s="49"/>
      <c r="D46" s="49"/>
      <c r="E46" s="49"/>
      <c r="F46" s="34">
        <f t="shared" ref="F46:J47" si="9">+F47</f>
        <v>0</v>
      </c>
      <c r="G46" s="34">
        <f>+G47</f>
        <v>0</v>
      </c>
      <c r="H46" s="34">
        <f>+H47</f>
        <v>0</v>
      </c>
      <c r="I46" s="34">
        <f>+I47</f>
        <v>0</v>
      </c>
      <c r="J46" s="34">
        <f>+J47</f>
        <v>0</v>
      </c>
    </row>
    <row r="47" spans="2:10" s="10" customFormat="1" ht="12.75" customHeight="1" x14ac:dyDescent="0.2">
      <c r="B47" s="18"/>
      <c r="C47" s="19" t="s">
        <v>14</v>
      </c>
      <c r="D47" s="47" t="s">
        <v>15</v>
      </c>
      <c r="E47" s="47"/>
      <c r="F47" s="35">
        <f t="shared" si="9"/>
        <v>0</v>
      </c>
      <c r="G47" s="35">
        <f t="shared" si="9"/>
        <v>0</v>
      </c>
      <c r="H47" s="35">
        <f t="shared" si="9"/>
        <v>0</v>
      </c>
      <c r="I47" s="35">
        <f t="shared" si="9"/>
        <v>0</v>
      </c>
      <c r="J47" s="35">
        <f t="shared" si="9"/>
        <v>0</v>
      </c>
    </row>
    <row r="48" spans="2:10" s="10" customFormat="1" x14ac:dyDescent="0.2">
      <c r="B48" s="18"/>
      <c r="C48" s="30">
        <v>3901</v>
      </c>
      <c r="D48" s="21">
        <v>3900</v>
      </c>
      <c r="E48" s="22" t="s">
        <v>70</v>
      </c>
      <c r="F48" s="33">
        <v>0</v>
      </c>
      <c r="G48" s="33">
        <v>0</v>
      </c>
      <c r="H48" s="33">
        <v>0</v>
      </c>
      <c r="I48" s="23">
        <f>+H48</f>
        <v>0</v>
      </c>
      <c r="J48" s="24">
        <f t="shared" ref="J48" si="10">G48-I48</f>
        <v>0</v>
      </c>
    </row>
    <row r="49" spans="2:10" s="10" customFormat="1" x14ac:dyDescent="0.2">
      <c r="B49" s="48" t="s">
        <v>75</v>
      </c>
      <c r="C49" s="48"/>
      <c r="D49" s="48"/>
      <c r="E49" s="48"/>
      <c r="F49" s="25">
        <f>+F51+F58</f>
        <v>0</v>
      </c>
      <c r="G49" s="25">
        <f>+G51+G58</f>
        <v>0</v>
      </c>
      <c r="H49" s="25">
        <f>+H51+H58</f>
        <v>0</v>
      </c>
      <c r="I49" s="25">
        <f>+I51+I58</f>
        <v>0</v>
      </c>
      <c r="J49" s="25">
        <f>+J51+J58</f>
        <v>0</v>
      </c>
    </row>
    <row r="50" spans="2:10" s="10" customFormat="1" x14ac:dyDescent="0.2">
      <c r="B50" s="49" t="s">
        <v>76</v>
      </c>
      <c r="C50" s="49"/>
      <c r="D50" s="49"/>
      <c r="E50" s="49"/>
      <c r="F50" s="37">
        <f>+F51</f>
        <v>0</v>
      </c>
      <c r="G50" s="37">
        <f>+G51</f>
        <v>0</v>
      </c>
      <c r="H50" s="37">
        <f>+H51</f>
        <v>0</v>
      </c>
      <c r="I50" s="37">
        <f>+I51</f>
        <v>0</v>
      </c>
      <c r="J50" s="37">
        <f>+J51</f>
        <v>0</v>
      </c>
    </row>
    <row r="51" spans="2:10" s="10" customFormat="1" x14ac:dyDescent="0.2">
      <c r="B51" s="18"/>
      <c r="C51" s="19" t="s">
        <v>18</v>
      </c>
      <c r="D51" s="47" t="s">
        <v>20</v>
      </c>
      <c r="E51" s="47"/>
      <c r="F51" s="36">
        <f>SUM(F52:F56)</f>
        <v>0</v>
      </c>
      <c r="G51" s="36">
        <f>SUM(G52:G56)</f>
        <v>0</v>
      </c>
      <c r="H51" s="36">
        <f>SUM(H52:H56)</f>
        <v>0</v>
      </c>
      <c r="I51" s="36">
        <f>SUM(I52:I56)</f>
        <v>0</v>
      </c>
      <c r="J51" s="36">
        <f>SUM(J52:J56)</f>
        <v>0</v>
      </c>
    </row>
    <row r="52" spans="2:10" s="10" customFormat="1" x14ac:dyDescent="0.2">
      <c r="B52" s="18"/>
      <c r="C52" s="20"/>
      <c r="D52" s="21">
        <v>5100</v>
      </c>
      <c r="E52" s="22" t="s">
        <v>24</v>
      </c>
      <c r="F52" s="23">
        <v>0</v>
      </c>
      <c r="G52" s="23">
        <v>0</v>
      </c>
      <c r="H52" s="23">
        <v>0</v>
      </c>
      <c r="I52" s="23">
        <f>+H52</f>
        <v>0</v>
      </c>
      <c r="J52" s="24">
        <f t="shared" ref="J52:J56" si="11">G52-I52</f>
        <v>0</v>
      </c>
    </row>
    <row r="53" spans="2:10" s="10" customFormat="1" x14ac:dyDescent="0.2">
      <c r="B53" s="18"/>
      <c r="C53" s="20"/>
      <c r="D53" s="21">
        <v>5300</v>
      </c>
      <c r="E53" s="22" t="s">
        <v>23</v>
      </c>
      <c r="F53" s="23">
        <v>0</v>
      </c>
      <c r="G53" s="23">
        <v>0</v>
      </c>
      <c r="H53" s="23">
        <v>0</v>
      </c>
      <c r="I53" s="23">
        <f>+H53</f>
        <v>0</v>
      </c>
      <c r="J53" s="24">
        <f t="shared" si="11"/>
        <v>0</v>
      </c>
    </row>
    <row r="54" spans="2:10" s="10" customFormat="1" x14ac:dyDescent="0.2">
      <c r="B54" s="18"/>
      <c r="C54" s="20"/>
      <c r="D54" s="21">
        <v>5800</v>
      </c>
      <c r="E54" s="22" t="s">
        <v>22</v>
      </c>
      <c r="F54" s="23">
        <v>0</v>
      </c>
      <c r="G54" s="23">
        <v>0</v>
      </c>
      <c r="H54" s="23">
        <v>0</v>
      </c>
      <c r="I54" s="23">
        <f>+H54</f>
        <v>0</v>
      </c>
      <c r="J54" s="24">
        <f t="shared" si="11"/>
        <v>0</v>
      </c>
    </row>
    <row r="55" spans="2:10" s="10" customFormat="1" x14ac:dyDescent="0.2">
      <c r="B55" s="18"/>
      <c r="C55" s="20"/>
      <c r="D55" s="21" t="s">
        <v>77</v>
      </c>
      <c r="E55" s="22" t="s">
        <v>78</v>
      </c>
      <c r="F55" s="23">
        <v>0</v>
      </c>
      <c r="G55" s="23">
        <v>0</v>
      </c>
      <c r="H55" s="23">
        <v>0</v>
      </c>
      <c r="I55" s="23">
        <f>+H55</f>
        <v>0</v>
      </c>
      <c r="J55" s="24">
        <f t="shared" si="11"/>
        <v>0</v>
      </c>
    </row>
    <row r="56" spans="2:10" s="10" customFormat="1" x14ac:dyDescent="0.2">
      <c r="B56" s="18"/>
      <c r="C56" s="20"/>
      <c r="D56" s="21">
        <v>5900</v>
      </c>
      <c r="E56" s="22" t="s">
        <v>21</v>
      </c>
      <c r="F56" s="23">
        <v>0</v>
      </c>
      <c r="G56" s="23">
        <v>0</v>
      </c>
      <c r="H56" s="23">
        <v>0</v>
      </c>
      <c r="I56" s="23">
        <f>+H56</f>
        <v>0</v>
      </c>
      <c r="J56" s="24">
        <f t="shared" si="11"/>
        <v>0</v>
      </c>
    </row>
    <row r="57" spans="2:10" s="10" customFormat="1" x14ac:dyDescent="0.2">
      <c r="B57" s="49" t="s">
        <v>79</v>
      </c>
      <c r="C57" s="49"/>
      <c r="D57" s="49"/>
      <c r="E57" s="49"/>
      <c r="F57" s="37">
        <f t="shared" ref="F57:J58" si="12">+F58</f>
        <v>0</v>
      </c>
      <c r="G57" s="37">
        <f t="shared" si="12"/>
        <v>0</v>
      </c>
      <c r="H57" s="37">
        <f t="shared" si="12"/>
        <v>0</v>
      </c>
      <c r="I57" s="37">
        <f t="shared" si="12"/>
        <v>0</v>
      </c>
      <c r="J57" s="37">
        <f t="shared" si="12"/>
        <v>0</v>
      </c>
    </row>
    <row r="58" spans="2:10" s="10" customFormat="1" x14ac:dyDescent="0.2">
      <c r="B58" s="18"/>
      <c r="C58" s="19">
        <v>6000</v>
      </c>
      <c r="D58" s="47" t="s">
        <v>19</v>
      </c>
      <c r="E58" s="47"/>
      <c r="F58" s="38">
        <f t="shared" si="12"/>
        <v>0</v>
      </c>
      <c r="G58" s="38">
        <f t="shared" si="12"/>
        <v>0</v>
      </c>
      <c r="H58" s="38">
        <f t="shared" si="12"/>
        <v>0</v>
      </c>
      <c r="I58" s="38">
        <f t="shared" si="12"/>
        <v>0</v>
      </c>
      <c r="J58" s="38">
        <f t="shared" si="12"/>
        <v>0</v>
      </c>
    </row>
    <row r="59" spans="2:10" s="10" customFormat="1" x14ac:dyDescent="0.2">
      <c r="B59" s="18"/>
      <c r="C59" s="20"/>
      <c r="D59" s="21">
        <v>6200</v>
      </c>
      <c r="E59" s="22" t="s">
        <v>25</v>
      </c>
      <c r="F59" s="23">
        <v>0</v>
      </c>
      <c r="G59" s="23">
        <v>0</v>
      </c>
      <c r="H59" s="23">
        <v>0</v>
      </c>
      <c r="I59" s="23">
        <f>+H59</f>
        <v>0</v>
      </c>
      <c r="J59" s="24">
        <f>+G59-I59</f>
        <v>0</v>
      </c>
    </row>
    <row r="60" spans="2:10" s="10" customFormat="1" ht="13.5" thickBot="1" x14ac:dyDescent="0.25">
      <c r="B60" s="54"/>
      <c r="C60" s="54"/>
      <c r="D60" s="54"/>
      <c r="E60" s="54"/>
      <c r="F60" s="54"/>
      <c r="G60" s="54"/>
      <c r="H60" s="54"/>
      <c r="I60" s="54"/>
      <c r="J60" s="54"/>
    </row>
    <row r="61" spans="2:10" s="10" customFormat="1" ht="24" customHeight="1" thickBot="1" x14ac:dyDescent="0.25">
      <c r="B61" s="45" t="s">
        <v>0</v>
      </c>
      <c r="C61" s="46"/>
      <c r="D61" s="46"/>
      <c r="E61" s="26"/>
      <c r="F61" s="27">
        <f>+F16+F24+F43+F46+F49</f>
        <v>113222519</v>
      </c>
      <c r="G61" s="27">
        <f>+G16+G24+G43+G46+G49</f>
        <v>118473703.75</v>
      </c>
      <c r="H61" s="27">
        <f>+H16+H24+H43+H46+H49</f>
        <v>142091819.40000001</v>
      </c>
      <c r="I61" s="27">
        <f>+I16+I24+I43+I46+I49</f>
        <v>142091819.40000001</v>
      </c>
      <c r="J61" s="28">
        <f>+J16+J24+J43+J46+J49</f>
        <v>-23618115.650000002</v>
      </c>
    </row>
    <row r="65" spans="6:10" x14ac:dyDescent="0.2">
      <c r="F65" s="31"/>
      <c r="G65" s="31"/>
      <c r="H65" s="31"/>
      <c r="I65" s="31"/>
      <c r="J65" s="31"/>
    </row>
  </sheetData>
  <mergeCells count="34">
    <mergeCell ref="B24:E24"/>
    <mergeCell ref="B60:J60"/>
    <mergeCell ref="D34:E34"/>
    <mergeCell ref="B43:E43"/>
    <mergeCell ref="D44:E44"/>
    <mergeCell ref="B46:E46"/>
    <mergeCell ref="D25:E25"/>
    <mergeCell ref="B57:E57"/>
    <mergeCell ref="D58:E58"/>
    <mergeCell ref="B14:E14"/>
    <mergeCell ref="B15:E15"/>
    <mergeCell ref="B16:E16"/>
    <mergeCell ref="D17:E17"/>
    <mergeCell ref="J11:J13"/>
    <mergeCell ref="F11:F13"/>
    <mergeCell ref="G11:G13"/>
    <mergeCell ref="H11:H13"/>
    <mergeCell ref="I11:I13"/>
    <mergeCell ref="B11:E11"/>
    <mergeCell ref="D12:E12"/>
    <mergeCell ref="B61:D61"/>
    <mergeCell ref="D47:E47"/>
    <mergeCell ref="B49:E49"/>
    <mergeCell ref="B50:E50"/>
    <mergeCell ref="D51:E51"/>
    <mergeCell ref="B8:J8"/>
    <mergeCell ref="B9:J9"/>
    <mergeCell ref="B6:J6"/>
    <mergeCell ref="B1:J1"/>
    <mergeCell ref="B7:J7"/>
    <mergeCell ref="B5:J5"/>
    <mergeCell ref="B4:J4"/>
    <mergeCell ref="B3:J3"/>
    <mergeCell ref="E2:J2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landscape" r:id="rId1"/>
  <headerFooter>
    <oddFooter>&amp;L&amp;"Arial,Negrita"&amp;F  -  &amp;A</oddFoot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X CLSIF ECON Y OG</vt:lpstr>
      <vt:lpstr>'EDO X CLSIF ECON Y OG'!Área_de_impresión</vt:lpstr>
      <vt:lpstr>'EDO X CLSIF ECON Y 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2026-01-06T22:49:09Z</cp:lastPrinted>
  <dcterms:created xsi:type="dcterms:W3CDTF">2017-09-18T23:25:12Z</dcterms:created>
  <dcterms:modified xsi:type="dcterms:W3CDTF">2026-01-15T18:26:47Z</dcterms:modified>
</cp:coreProperties>
</file>