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1er TRIMESTRE 2024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M138" i="3" l="1"/>
  <c r="M139" i="3"/>
  <c r="M144" i="3"/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64" i="3"/>
  <c r="Q175" i="3" s="1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<sst xmlns="http://schemas.openxmlformats.org/spreadsheetml/2006/main" count="1089" uniqueCount="69">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</sst>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20" zoomScaleNormal="12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s="2" customFormat="1" ht="20.25" customHeight="1" x14ac:dyDescent="0.15">
      <c r="A2" s="1"/>
      <c r="B2" s="51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1" s="2" customFormat="1" ht="15.75" customHeight="1" x14ac:dyDescent="0.15">
      <c r="A3" s="1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1" s="2" customFormat="1" ht="14.25" customHeight="1" x14ac:dyDescent="0.15">
      <c r="A4" s="1"/>
      <c r="B4" s="49" t="s">
        <v>67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s="2" customFormat="1" ht="12.75" customHeight="1" x14ac:dyDescent="0.15">
      <c r="A5" s="1"/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1" s="2" customFormat="1" ht="10.5" x14ac:dyDescent="0.15">
      <c r="A6" s="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1" s="2" customFormat="1" ht="15.75" customHeight="1" x14ac:dyDescent="0.15">
      <c r="A7" s="1"/>
      <c r="B7" s="47" t="s">
        <v>62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1" s="2" customFormat="1" ht="15.75" customHeight="1" x14ac:dyDescent="0.15">
      <c r="A8" s="1"/>
      <c r="B8" s="47" t="s">
        <v>68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1" s="2" customFormat="1" ht="10.5" x14ac:dyDescent="0.15">
      <c r="A9" s="1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45394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46" t="s">
        <v>5</v>
      </c>
      <c r="C12" s="46"/>
      <c r="D12" s="46"/>
      <c r="E12" s="46"/>
      <c r="F12" s="46"/>
      <c r="G12" s="46"/>
      <c r="H12" s="46" t="s">
        <v>3</v>
      </c>
      <c r="I12" s="46" t="s">
        <v>6</v>
      </c>
      <c r="J12" s="46"/>
      <c r="K12" s="46"/>
      <c r="L12" s="46"/>
      <c r="M12" s="46"/>
      <c r="N12" s="46" t="s">
        <v>7</v>
      </c>
      <c r="O12" s="46"/>
      <c r="P12" s="46"/>
      <c r="Q12" s="46"/>
      <c r="R12" s="46" t="s">
        <v>0</v>
      </c>
      <c r="S12" s="46"/>
      <c r="T12" s="46"/>
      <c r="U12" s="7"/>
    </row>
    <row r="13" spans="1:21" s="6" customFormat="1" ht="15" customHeight="1" x14ac:dyDescent="0.2">
      <c r="A13" s="7"/>
      <c r="B13" s="46"/>
      <c r="C13" s="46"/>
      <c r="D13" s="46"/>
      <c r="E13" s="46"/>
      <c r="F13" s="46"/>
      <c r="G13" s="46"/>
      <c r="H13" s="46"/>
      <c r="I13" s="46" t="s">
        <v>4</v>
      </c>
      <c r="J13" s="46" t="s">
        <v>47</v>
      </c>
      <c r="K13" s="46" t="s">
        <v>48</v>
      </c>
      <c r="L13" s="46" t="s">
        <v>49</v>
      </c>
      <c r="M13" s="46" t="s">
        <v>50</v>
      </c>
      <c r="N13" s="46" t="s">
        <v>51</v>
      </c>
      <c r="O13" s="46" t="s">
        <v>48</v>
      </c>
      <c r="P13" s="46" t="s">
        <v>52</v>
      </c>
      <c r="Q13" s="46" t="s">
        <v>50</v>
      </c>
      <c r="R13" s="46" t="s">
        <v>0</v>
      </c>
      <c r="S13" s="46" t="s">
        <v>8</v>
      </c>
      <c r="T13" s="46"/>
      <c r="U13" s="7"/>
    </row>
    <row r="14" spans="1:21" s="6" customFormat="1" ht="6.95" customHeight="1" x14ac:dyDescent="0.2">
      <c r="A14" s="7"/>
      <c r="B14" s="46" t="s">
        <v>53</v>
      </c>
      <c r="C14" s="46" t="s">
        <v>54</v>
      </c>
      <c r="D14" s="46" t="s">
        <v>55</v>
      </c>
      <c r="E14" s="46" t="s">
        <v>56</v>
      </c>
      <c r="F14" s="46" t="s">
        <v>57</v>
      </c>
      <c r="G14" s="46" t="s">
        <v>58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7"/>
    </row>
    <row r="15" spans="1:21" s="6" customFormat="1" ht="27.95" customHeight="1" x14ac:dyDescent="0.2">
      <c r="A15" s="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39375820</v>
      </c>
      <c r="J16" s="9">
        <f t="shared" ref="J16:L16" si="0">+J24</f>
        <v>67418633</v>
      </c>
      <c r="K16" s="9">
        <f t="shared" si="0"/>
        <v>0</v>
      </c>
      <c r="L16" s="9">
        <f t="shared" si="0"/>
        <v>0</v>
      </c>
      <c r="M16" s="31">
        <f>SUM(I16:L16)</f>
        <v>106794453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106794453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33994416.030000001</v>
      </c>
      <c r="J17" s="9">
        <f t="shared" si="1"/>
        <v>96466860.929999977</v>
      </c>
      <c r="K17" s="9">
        <f t="shared" si="1"/>
        <v>0</v>
      </c>
      <c r="L17" s="9">
        <f t="shared" si="1"/>
        <v>3814897.79</v>
      </c>
      <c r="M17" s="31">
        <f>SUM(I17:L17)</f>
        <v>134276174.74999997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134276174.74999997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33994416.030000001</v>
      </c>
      <c r="J18" s="9">
        <f t="shared" si="1"/>
        <v>96441860.929999992</v>
      </c>
      <c r="K18" s="9">
        <f t="shared" si="1"/>
        <v>0</v>
      </c>
      <c r="L18" s="9">
        <f t="shared" si="1"/>
        <v>3814897.79</v>
      </c>
      <c r="M18" s="31">
        <f>SUM(I18:L18)</f>
        <v>134251174.75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134251174.75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33994416.030000001</v>
      </c>
      <c r="J19" s="9">
        <f t="shared" si="1"/>
        <v>96441860.929999992</v>
      </c>
      <c r="K19" s="9">
        <f t="shared" si="1"/>
        <v>0</v>
      </c>
      <c r="L19" s="9">
        <f t="shared" si="1"/>
        <v>3814897.79</v>
      </c>
      <c r="M19" s="31">
        <f>SUM(I19:L19)</f>
        <v>134251174.75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134251174.75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86.333226914385534</v>
      </c>
      <c r="J20" s="30">
        <f>IFERROR(((J19/J16)*100),0)</f>
        <v>143.0492678930467</v>
      </c>
      <c r="K20" s="30">
        <f>IFERROR(((K19/K16)*100),0)</f>
        <v>0</v>
      </c>
      <c r="L20" s="30">
        <f>IFERROR(((L19/L16)*100),0)</f>
        <v>0</v>
      </c>
      <c r="M20" s="30">
        <f>IFERROR(((M19/M16)*100),0)</f>
        <v>125.70987628917393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125.70987628917393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100</v>
      </c>
      <c r="J21" s="30">
        <f>IFERROR(((J19/J17)*100),0)</f>
        <v>99.974084364559019</v>
      </c>
      <c r="K21" s="30">
        <f>IFERROR(((K19/K17)*100),0)</f>
        <v>0</v>
      </c>
      <c r="L21" s="30">
        <f>IFERROR(((L19/L17)*100),0)</f>
        <v>100</v>
      </c>
      <c r="M21" s="30">
        <f>IFERROR(((M19/M17)*100),0)</f>
        <v>99.98138165609312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99.98138165609312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39375820</v>
      </c>
      <c r="J24" s="9">
        <f t="shared" si="2"/>
        <v>67418633</v>
      </c>
      <c r="K24" s="9">
        <f t="shared" si="2"/>
        <v>0</v>
      </c>
      <c r="L24" s="9">
        <f t="shared" si="2"/>
        <v>0</v>
      </c>
      <c r="M24" s="31">
        <f>SUM(I24:L24)</f>
        <v>106794453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106794453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33994416.030000001</v>
      </c>
      <c r="J25" s="9">
        <f t="shared" si="2"/>
        <v>96466860.929999977</v>
      </c>
      <c r="K25" s="9">
        <f t="shared" si="2"/>
        <v>0</v>
      </c>
      <c r="L25" s="9">
        <f t="shared" si="2"/>
        <v>3814897.79</v>
      </c>
      <c r="M25" s="31">
        <f>SUM(I25:L25)</f>
        <v>134276174.74999997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134276174.74999997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33994416.030000001</v>
      </c>
      <c r="J26" s="9">
        <f t="shared" si="2"/>
        <v>96441860.929999992</v>
      </c>
      <c r="K26" s="9">
        <f t="shared" si="2"/>
        <v>0</v>
      </c>
      <c r="L26" s="9">
        <f t="shared" si="2"/>
        <v>3814897.79</v>
      </c>
      <c r="M26" s="31">
        <f>SUM(I26:L26)</f>
        <v>134251174.75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134251174.75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33994416.030000001</v>
      </c>
      <c r="J27" s="9">
        <f t="shared" si="2"/>
        <v>96441860.929999992</v>
      </c>
      <c r="K27" s="9">
        <f t="shared" si="2"/>
        <v>0</v>
      </c>
      <c r="L27" s="9">
        <f t="shared" si="2"/>
        <v>3814897.79</v>
      </c>
      <c r="M27" s="31">
        <f>SUM(I27:L27)</f>
        <v>134251174.75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134251174.75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86.333226914385534</v>
      </c>
      <c r="J28" s="30">
        <f>IFERROR(((J27/J24)*100),0)</f>
        <v>143.0492678930467</v>
      </c>
      <c r="K28" s="30">
        <f>IFERROR(((K27/K24)*100),0)</f>
        <v>0</v>
      </c>
      <c r="L28" s="30">
        <f>IFERROR(((L27/L24)*100),0)</f>
        <v>0</v>
      </c>
      <c r="M28" s="30">
        <f>IFERROR(((M27/M24)*100),0)</f>
        <v>125.70987628917393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125.70987628917393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100</v>
      </c>
      <c r="J29" s="30">
        <f>IFERROR(((J27/J25)*100),0)</f>
        <v>99.974084364559019</v>
      </c>
      <c r="K29" s="30">
        <f>IFERROR(((K27/K25)*100),0)</f>
        <v>0</v>
      </c>
      <c r="L29" s="30">
        <f>IFERROR(((L27/L25)*100),0)</f>
        <v>100</v>
      </c>
      <c r="M29" s="30">
        <f>IFERROR(((M27/M25)*100),0)</f>
        <v>99.98138165609312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99.98138165609312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39375820</v>
      </c>
      <c r="J32" s="9">
        <f t="shared" ref="J32:L32" si="3">+J40+J72</f>
        <v>900000</v>
      </c>
      <c r="K32" s="9">
        <f t="shared" si="3"/>
        <v>0</v>
      </c>
      <c r="L32" s="9">
        <f t="shared" si="3"/>
        <v>0</v>
      </c>
      <c r="M32" s="31">
        <f>SUM(I32:L32)</f>
        <v>40275820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40275820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33994416.030000001</v>
      </c>
      <c r="J33" s="9">
        <f t="shared" si="4"/>
        <v>900000</v>
      </c>
      <c r="K33" s="9">
        <f t="shared" si="4"/>
        <v>0</v>
      </c>
      <c r="L33" s="9">
        <f t="shared" si="4"/>
        <v>3814897.79</v>
      </c>
      <c r="M33" s="31">
        <f>SUM(I33:L33)</f>
        <v>38709313.82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38709313.82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33994416.030000001</v>
      </c>
      <c r="J34" s="9">
        <f t="shared" si="4"/>
        <v>900000</v>
      </c>
      <c r="K34" s="9">
        <f t="shared" si="4"/>
        <v>0</v>
      </c>
      <c r="L34" s="9">
        <f t="shared" si="4"/>
        <v>3814897.79</v>
      </c>
      <c r="M34" s="31">
        <f>SUM(I34:L34)</f>
        <v>38709313.82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38709313.82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33994416.030000001</v>
      </c>
      <c r="J35" s="9">
        <f t="shared" si="4"/>
        <v>900000</v>
      </c>
      <c r="K35" s="9">
        <f t="shared" si="4"/>
        <v>0</v>
      </c>
      <c r="L35" s="9">
        <f t="shared" si="4"/>
        <v>3814897.79</v>
      </c>
      <c r="M35" s="31">
        <f>SUM(I35:L35)</f>
        <v>38709313.82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38709313.82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86.333226914385534</v>
      </c>
      <c r="J36" s="30">
        <f>IFERROR(((J35/J32)*100),0)</f>
        <v>100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96.110554223352878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96.110554223352878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100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100</v>
      </c>
      <c r="M37" s="30">
        <f>IFERROR(((M35/M33)*100),0)</f>
        <v>100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100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3814897.79</v>
      </c>
      <c r="M41" s="31">
        <f>SUM(I41:L41)</f>
        <v>3814897.79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3814897.79</v>
      </c>
      <c r="S41" s="38">
        <f>IFERROR(((+R41/M41)*100),0)</f>
        <v>100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3814897.79</v>
      </c>
      <c r="M42" s="31">
        <f>SUM(I42:L42)</f>
        <v>3814897.79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3814897.79</v>
      </c>
      <c r="S42" s="38">
        <f>IFERROR(((+R42/M42)*100),0)</f>
        <v>100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3814897.79</v>
      </c>
      <c r="M43" s="31">
        <f>SUM(I43:L43)</f>
        <v>3814897.79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3814897.79</v>
      </c>
      <c r="S43" s="38">
        <f>IFERROR(((+R43/M43)*100),0)</f>
        <v>100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100</v>
      </c>
      <c r="M45" s="30">
        <f>IFERROR(((M43/M41)*100),0)</f>
        <v>100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100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3814897.79</v>
      </c>
      <c r="M49" s="31">
        <f>SUM(I49:L49)</f>
        <v>3814897.79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3814897.79</v>
      </c>
      <c r="S49" s="38">
        <f>IFERROR(((+R49/M49)*100),0)</f>
        <v>100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3814897.79</v>
      </c>
      <c r="M50" s="31">
        <f>SUM(I50:L50)</f>
        <v>3814897.79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3814897.79</v>
      </c>
      <c r="S50" s="38">
        <f>IFERROR(((+R50/M50)*100),0)</f>
        <v>100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3814897.79</v>
      </c>
      <c r="M51" s="31">
        <f>SUM(I51:L51)</f>
        <v>3814897.79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3814897.79</v>
      </c>
      <c r="S51" s="38">
        <f>IFERROR(((+R51/M51)*100),0)</f>
        <v>100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100</v>
      </c>
      <c r="M53" s="30">
        <f>IFERROR(((M51/M49)*100),0)</f>
        <v>100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100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3814897.79</v>
      </c>
      <c r="M57" s="31">
        <f>SUM(I57:L57)</f>
        <v>3814897.79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3814897.79</v>
      </c>
      <c r="S57" s="38">
        <f>IFERROR(((+R57/M57)*100),0)</f>
        <v>100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3814897.79</v>
      </c>
      <c r="M58" s="31">
        <f>SUM(I58:L58)</f>
        <v>3814897.79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3814897.79</v>
      </c>
      <c r="S58" s="38">
        <f>IFERROR(((+R58/M58)*100),0)</f>
        <v>100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3814897.79</v>
      </c>
      <c r="M59" s="31">
        <f>SUM(I59:L59)</f>
        <v>3814897.79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3814897.79</v>
      </c>
      <c r="S59" s="38">
        <f>IFERROR(((+R59/M59)*100),0)</f>
        <v>100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100</v>
      </c>
      <c r="M61" s="30">
        <f>IFERROR(((M59/M57)*100),0)</f>
        <v>100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100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3814897.79</v>
      </c>
      <c r="M65" s="31">
        <f>SUM(I65:L65)</f>
        <v>3814897.79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3814897.79</v>
      </c>
      <c r="S65" s="38">
        <f>IFERROR(((+R65/M65)*100),0)</f>
        <v>100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3814897.79</v>
      </c>
      <c r="M66" s="31">
        <f>SUM(I66:L66)</f>
        <v>3814897.79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3814897.79</v>
      </c>
      <c r="S66" s="38">
        <f>IFERROR(((+R66/M66)*100),0)</f>
        <v>100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3">
        <v>0</v>
      </c>
      <c r="J67" s="43">
        <v>0</v>
      </c>
      <c r="K67" s="43">
        <v>0</v>
      </c>
      <c r="L67" s="42">
        <v>3814897.79</v>
      </c>
      <c r="M67" s="31">
        <f>SUM(I67:L67)</f>
        <v>3814897.79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3814897.79</v>
      </c>
      <c r="S67" s="38">
        <f>IFERROR(((+R67/M67)*100),0)</f>
        <v>100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100</v>
      </c>
      <c r="M69" s="30">
        <f>IFERROR(((M67/M65)*100),0)</f>
        <v>100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100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39375820</v>
      </c>
      <c r="J72" s="9">
        <f t="shared" ref="J72:L72" si="12">+J80</f>
        <v>900000</v>
      </c>
      <c r="K72" s="9">
        <f t="shared" si="12"/>
        <v>0</v>
      </c>
      <c r="L72" s="9">
        <f t="shared" si="12"/>
        <v>0</v>
      </c>
      <c r="M72" s="31">
        <f>SUM(I72:L72)</f>
        <v>40275820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40275820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33994416.030000001</v>
      </c>
      <c r="J73" s="9">
        <f t="shared" si="13"/>
        <v>900000</v>
      </c>
      <c r="K73" s="9">
        <f t="shared" si="13"/>
        <v>0</v>
      </c>
      <c r="L73" s="9">
        <f t="shared" si="13"/>
        <v>0</v>
      </c>
      <c r="M73" s="31">
        <f>SUM(I73:L73)</f>
        <v>34894416.030000001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34894416.030000001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33994416.030000001</v>
      </c>
      <c r="J74" s="9">
        <f t="shared" si="13"/>
        <v>900000</v>
      </c>
      <c r="K74" s="9">
        <f t="shared" si="13"/>
        <v>0</v>
      </c>
      <c r="L74" s="9">
        <f t="shared" si="13"/>
        <v>0</v>
      </c>
      <c r="M74" s="31">
        <f>SUM(I74:L74)</f>
        <v>34894416.030000001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34894416.030000001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33994416.030000001</v>
      </c>
      <c r="J75" s="9">
        <f t="shared" si="13"/>
        <v>900000</v>
      </c>
      <c r="K75" s="9">
        <f t="shared" si="13"/>
        <v>0</v>
      </c>
      <c r="L75" s="9">
        <f t="shared" si="13"/>
        <v>0</v>
      </c>
      <c r="M75" s="31">
        <f>SUM(I75:L75)</f>
        <v>34894416.030000001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34894416.030000001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86.333226914385534</v>
      </c>
      <c r="J76" s="30">
        <f>IFERROR(((J75/J72)*100),0)</f>
        <v>100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86.638623447021075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86.638623447021075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100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100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100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39375820</v>
      </c>
      <c r="J80" s="9">
        <f t="shared" ref="J80:L80" si="14">+J88</f>
        <v>900000</v>
      </c>
      <c r="K80" s="9">
        <f t="shared" si="14"/>
        <v>0</v>
      </c>
      <c r="L80" s="9">
        <f t="shared" si="14"/>
        <v>0</v>
      </c>
      <c r="M80" s="31">
        <f>SUM(I80:L80)</f>
        <v>40275820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40275820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33994416.030000001</v>
      </c>
      <c r="J81" s="9">
        <f t="shared" si="15"/>
        <v>900000</v>
      </c>
      <c r="K81" s="9">
        <f t="shared" si="15"/>
        <v>0</v>
      </c>
      <c r="L81" s="9">
        <f t="shared" si="15"/>
        <v>0</v>
      </c>
      <c r="M81" s="31">
        <f>SUM(I81:L81)</f>
        <v>34894416.030000001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34894416.030000001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33994416.030000001</v>
      </c>
      <c r="J82" s="9">
        <f t="shared" si="15"/>
        <v>900000</v>
      </c>
      <c r="K82" s="9">
        <f t="shared" si="15"/>
        <v>0</v>
      </c>
      <c r="L82" s="9">
        <f t="shared" si="15"/>
        <v>0</v>
      </c>
      <c r="M82" s="31">
        <f>SUM(I82:L82)</f>
        <v>34894416.030000001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34894416.030000001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33994416.030000001</v>
      </c>
      <c r="J83" s="9">
        <f t="shared" si="15"/>
        <v>900000</v>
      </c>
      <c r="K83" s="9">
        <f t="shared" si="15"/>
        <v>0</v>
      </c>
      <c r="L83" s="9">
        <f t="shared" si="15"/>
        <v>0</v>
      </c>
      <c r="M83" s="31">
        <f>SUM(I83:L83)</f>
        <v>34894416.030000001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34894416.030000001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86.333226914385534</v>
      </c>
      <c r="J84" s="30">
        <f>IFERROR(((J83/J80)*100),0)</f>
        <v>100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86.638623447021075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86.638623447021075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100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100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100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39375820</v>
      </c>
      <c r="J88" s="9">
        <f t="shared" ref="J88:L88" si="16">+J96</f>
        <v>900000</v>
      </c>
      <c r="K88" s="9">
        <f t="shared" si="16"/>
        <v>0</v>
      </c>
      <c r="L88" s="9">
        <f t="shared" si="16"/>
        <v>0</v>
      </c>
      <c r="M88" s="31">
        <f>SUM(I88:L88)</f>
        <v>40275820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40275820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33994416.030000001</v>
      </c>
      <c r="J89" s="9">
        <f t="shared" si="17"/>
        <v>900000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34894416.030000001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34894416.030000001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33994416.030000001</v>
      </c>
      <c r="J90" s="9">
        <f t="shared" si="17"/>
        <v>900000</v>
      </c>
      <c r="K90" s="9">
        <f t="shared" si="17"/>
        <v>0</v>
      </c>
      <c r="L90" s="9">
        <f t="shared" si="17"/>
        <v>0</v>
      </c>
      <c r="M90" s="31">
        <f t="shared" si="18"/>
        <v>34894416.030000001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34894416.030000001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33994416.030000001</v>
      </c>
      <c r="J91" s="9">
        <f t="shared" si="17"/>
        <v>900000</v>
      </c>
      <c r="K91" s="9">
        <f t="shared" si="17"/>
        <v>0</v>
      </c>
      <c r="L91" s="9">
        <f t="shared" si="17"/>
        <v>0</v>
      </c>
      <c r="M91" s="31">
        <f t="shared" si="18"/>
        <v>34894416.030000001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34894416.030000001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86.333226914385534</v>
      </c>
      <c r="J92" s="30">
        <f>IFERROR(((J91/J88)*100),0)</f>
        <v>100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86.638623447021075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86.638623447021075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100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100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100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39375820</v>
      </c>
      <c r="J96" s="42">
        <v>900000</v>
      </c>
      <c r="K96" s="42">
        <v>0</v>
      </c>
      <c r="L96" s="42">
        <v>0</v>
      </c>
      <c r="M96" s="31">
        <f>SUM(I96:L96)</f>
        <v>40275820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40275820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33994416.030000001</v>
      </c>
      <c r="J97" s="42">
        <v>900000</v>
      </c>
      <c r="K97" s="42">
        <v>0</v>
      </c>
      <c r="L97" s="42">
        <v>0</v>
      </c>
      <c r="M97" s="31">
        <f t="shared" ref="M97:M99" si="19">SUM(I97:L97)</f>
        <v>34894416.030000001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34894416.030000001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33994416.030000001</v>
      </c>
      <c r="J98" s="42">
        <v>900000</v>
      </c>
      <c r="K98" s="42">
        <v>0</v>
      </c>
      <c r="L98" s="42">
        <v>0</v>
      </c>
      <c r="M98" s="31">
        <f t="shared" si="19"/>
        <v>34894416.030000001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34894416.030000001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33994416.030000001</v>
      </c>
      <c r="J99" s="42">
        <v>900000</v>
      </c>
      <c r="K99" s="43">
        <v>0</v>
      </c>
      <c r="L99" s="42">
        <v>0</v>
      </c>
      <c r="M99" s="31">
        <f t="shared" si="19"/>
        <v>34894416.030000001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34894416.030000001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86.333226914385534</v>
      </c>
      <c r="J100" s="30">
        <f>IFERROR(((J99/J96)*100),0)</f>
        <v>100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86.638623447021075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86.638623447021075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100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100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100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66518633</v>
      </c>
      <c r="K104" s="26">
        <f t="shared" si="20"/>
        <v>0</v>
      </c>
      <c r="L104" s="26">
        <f t="shared" si="20"/>
        <v>0</v>
      </c>
      <c r="M104" s="31">
        <f>SUM(I104:L104)</f>
        <v>66518633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66518633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95566860.929999977</v>
      </c>
      <c r="K105" s="26">
        <f t="shared" si="21"/>
        <v>0</v>
      </c>
      <c r="L105" s="26">
        <f t="shared" si="21"/>
        <v>0</v>
      </c>
      <c r="M105" s="31">
        <f>SUM(I105:L105)</f>
        <v>95566860.929999977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95566860.929999977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95541860.929999992</v>
      </c>
      <c r="K106" s="26">
        <f t="shared" si="21"/>
        <v>0</v>
      </c>
      <c r="L106" s="26">
        <f t="shared" si="21"/>
        <v>0</v>
      </c>
      <c r="M106" s="31">
        <f>SUM(I106:L106)</f>
        <v>95541860.929999992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95541860.929999992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95541860.929999992</v>
      </c>
      <c r="K107" s="26">
        <f t="shared" si="21"/>
        <v>0</v>
      </c>
      <c r="L107" s="26">
        <f t="shared" si="21"/>
        <v>0</v>
      </c>
      <c r="M107" s="31">
        <f>SUM(I107:L107)</f>
        <v>95541860.929999992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95541860.929999992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143.63172636154442</v>
      </c>
      <c r="K108" s="30">
        <f>IFERROR(((K107/K104)*100),0)</f>
        <v>0</v>
      </c>
      <c r="L108" s="30">
        <f>IFERROR(((L107/L104)*100),0)</f>
        <v>0</v>
      </c>
      <c r="M108" s="30">
        <f>IFERROR(((M107/M104)*100),0)</f>
        <v>143.63172636154442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143.63172636154442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99.973840304309775</v>
      </c>
      <c r="K109" s="30">
        <f>IFERROR(((K107/K105)*100),0)</f>
        <v>0</v>
      </c>
      <c r="L109" s="30">
        <f>IFERROR(((L107/L105)*100),0)</f>
        <v>0</v>
      </c>
      <c r="M109" s="30">
        <f>IFERROR(((M107/M105)*100),0)</f>
        <v>99.973840304309775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99.973840304309775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66518633</v>
      </c>
      <c r="K112" s="9">
        <f t="shared" si="22"/>
        <v>0</v>
      </c>
      <c r="L112" s="9">
        <f t="shared" si="22"/>
        <v>0</v>
      </c>
      <c r="M112" s="31">
        <f>SUM(I112:L112)</f>
        <v>66518633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66518633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95566860.929999977</v>
      </c>
      <c r="K113" s="9">
        <f t="shared" si="23"/>
        <v>0</v>
      </c>
      <c r="L113" s="9">
        <f t="shared" si="23"/>
        <v>0</v>
      </c>
      <c r="M113" s="31">
        <f>SUM(I113:L113)</f>
        <v>95566860.929999977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95566860.929999977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95541860.929999992</v>
      </c>
      <c r="K114" s="9">
        <f t="shared" si="23"/>
        <v>0</v>
      </c>
      <c r="L114" s="9">
        <f t="shared" si="23"/>
        <v>0</v>
      </c>
      <c r="M114" s="31">
        <f>SUM(I114:L114)</f>
        <v>95541860.929999992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95541860.929999992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95541860.929999992</v>
      </c>
      <c r="K115" s="9">
        <f t="shared" si="23"/>
        <v>0</v>
      </c>
      <c r="L115" s="9">
        <f t="shared" si="23"/>
        <v>0</v>
      </c>
      <c r="M115" s="31">
        <f>SUM(I115:L115)</f>
        <v>95541860.929999992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95541860.929999992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143.63172636154442</v>
      </c>
      <c r="K116" s="30">
        <f>IFERROR(((K115/K112)*100),0)</f>
        <v>0</v>
      </c>
      <c r="L116" s="30">
        <f>IFERROR(((L115/L112)*100),0)</f>
        <v>0</v>
      </c>
      <c r="M116" s="30">
        <f>IFERROR(((M115/M112)*100),0)</f>
        <v>143.63172636154442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143.63172636154442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99.973840304309775</v>
      </c>
      <c r="K117" s="30">
        <f>IFERROR(((K115/K113)*100),0)</f>
        <v>0</v>
      </c>
      <c r="L117" s="30">
        <f>IFERROR(((L115/L113)*100),0)</f>
        <v>0</v>
      </c>
      <c r="M117" s="30">
        <f>IFERROR(((M115/M113)*100),0)</f>
        <v>99.973840304309775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99.973840304309775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66518633</v>
      </c>
      <c r="K120" s="9">
        <f t="shared" si="24"/>
        <v>0</v>
      </c>
      <c r="L120" s="9">
        <f t="shared" si="24"/>
        <v>0</v>
      </c>
      <c r="M120" s="31">
        <f>SUM(I120:L120)</f>
        <v>66518633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66518633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95566860.929999977</v>
      </c>
      <c r="K121" s="9">
        <f t="shared" si="25"/>
        <v>0</v>
      </c>
      <c r="L121" s="9">
        <f t="shared" si="25"/>
        <v>0</v>
      </c>
      <c r="M121" s="31">
        <f>SUM(I121:L121)</f>
        <v>95566860.929999977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95566860.929999977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95541860.929999992</v>
      </c>
      <c r="K122" s="9">
        <f t="shared" si="25"/>
        <v>0</v>
      </c>
      <c r="L122" s="9">
        <f t="shared" si="25"/>
        <v>0</v>
      </c>
      <c r="M122" s="31">
        <f>SUM(I122:L122)</f>
        <v>95541860.929999992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95541860.929999992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95541860.929999992</v>
      </c>
      <c r="K123" s="9">
        <f t="shared" si="25"/>
        <v>0</v>
      </c>
      <c r="L123" s="9">
        <f t="shared" si="25"/>
        <v>0</v>
      </c>
      <c r="M123" s="31">
        <f>SUM(I123:L123)</f>
        <v>95541860.929999992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95541860.929999992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143.63172636154442</v>
      </c>
      <c r="K124" s="30">
        <f>IFERROR(((K123/K120)*100),0)</f>
        <v>0</v>
      </c>
      <c r="L124" s="30">
        <f>IFERROR(((L123/L120)*100),0)</f>
        <v>0</v>
      </c>
      <c r="M124" s="30">
        <f>IFERROR(((M123/M120)*100),0)</f>
        <v>143.63172636154442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143.63172636154442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99.973840304309775</v>
      </c>
      <c r="K125" s="30">
        <f>IFERROR(((K123/K121)*100),0)</f>
        <v>0</v>
      </c>
      <c r="L125" s="30">
        <f>IFERROR(((L123/L121)*100),0)</f>
        <v>0</v>
      </c>
      <c r="M125" s="30">
        <f>IFERROR(((M123/M121)*100),0)</f>
        <v>99.973840304309775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99.973840304309775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66518633</v>
      </c>
      <c r="K128" s="9">
        <f t="shared" si="26"/>
        <v>0</v>
      </c>
      <c r="L128" s="9">
        <f t="shared" si="26"/>
        <v>0</v>
      </c>
      <c r="M128" s="31">
        <f>SUM(I128:L128)</f>
        <v>66518633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66518633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95566860.929999977</v>
      </c>
      <c r="K129" s="9">
        <f t="shared" si="27"/>
        <v>0</v>
      </c>
      <c r="L129" s="9">
        <f t="shared" si="27"/>
        <v>0</v>
      </c>
      <c r="M129" s="31">
        <f>SUM(I129:L129)</f>
        <v>95566860.929999977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95566860.929999977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95541860.929999992</v>
      </c>
      <c r="K130" s="9">
        <f t="shared" si="27"/>
        <v>0</v>
      </c>
      <c r="L130" s="9">
        <f t="shared" si="27"/>
        <v>0</v>
      </c>
      <c r="M130" s="31">
        <f>SUM(I130:L130)</f>
        <v>95541860.929999992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95541860.929999992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95541860.929999992</v>
      </c>
      <c r="K131" s="9">
        <f t="shared" si="27"/>
        <v>0</v>
      </c>
      <c r="L131" s="9">
        <f t="shared" si="27"/>
        <v>0</v>
      </c>
      <c r="M131" s="31">
        <f>SUM(I131:L131)</f>
        <v>95541860.929999992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95541860.929999992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143.63172636154442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143.63172636154442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143.63172636154442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99.973840304309775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99.973840304309775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99.973840304309775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66518633</v>
      </c>
      <c r="K136" s="42">
        <v>0</v>
      </c>
      <c r="L136" s="42">
        <v>0</v>
      </c>
      <c r="M136" s="31">
        <f>SUM(I136:L136)</f>
        <v>66518633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66518633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95566860.929999977</v>
      </c>
      <c r="K137" s="42">
        <v>0</v>
      </c>
      <c r="L137" s="42">
        <v>0</v>
      </c>
      <c r="M137" s="31">
        <f>SUM(I137:L137)</f>
        <v>95566860.929999977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95566860.929999977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95541860.929999992</v>
      </c>
      <c r="K138" s="42">
        <v>0</v>
      </c>
      <c r="L138" s="42">
        <v>0</v>
      </c>
      <c r="M138" s="31">
        <f>SUM(I138:L138)</f>
        <v>95541860.929999992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95541860.929999992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95541860.929999992</v>
      </c>
      <c r="K139" s="42">
        <v>0</v>
      </c>
      <c r="L139" s="42">
        <v>0</v>
      </c>
      <c r="M139" s="31">
        <f>SUM(I139:L139)</f>
        <v>95541860.929999992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95541860.929999992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143.63172636154442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143.63172636154442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143.63172636154442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99.973840304309775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99.973840304309775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99.973840304309775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0</v>
      </c>
      <c r="L144" s="9">
        <f t="shared" si="28"/>
        <v>0</v>
      </c>
      <c r="M144" s="31">
        <f>SUM(I144:L144)</f>
        <v>0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0</v>
      </c>
      <c r="S144" s="16">
        <f>IFERROR(((+R144/M144)*100),0)</f>
        <v>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0</v>
      </c>
      <c r="L145" s="9">
        <f t="shared" si="29"/>
        <v>0</v>
      </c>
      <c r="M145" s="31">
        <f>SUM(I145:L145)</f>
        <v>0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0</v>
      </c>
      <c r="S145" s="16">
        <f>IFERROR(((+R145/M145)*100),0)</f>
        <v>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0</v>
      </c>
      <c r="L146" s="9">
        <f t="shared" si="29"/>
        <v>0</v>
      </c>
      <c r="M146" s="31">
        <f>SUM(I146:L146)</f>
        <v>0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0</v>
      </c>
      <c r="S146" s="16">
        <f>IFERROR(((+R146/M146)*100),0)</f>
        <v>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0</v>
      </c>
      <c r="L147" s="9">
        <f t="shared" si="29"/>
        <v>0</v>
      </c>
      <c r="M147" s="31">
        <f>SUM(I147:L147)</f>
        <v>0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0</v>
      </c>
      <c r="S147" s="16">
        <f>IFERROR(((+R147/M147)*100),0)</f>
        <v>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0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0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0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0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0</v>
      </c>
      <c r="L152" s="42">
        <v>0</v>
      </c>
      <c r="M152" s="31">
        <f>SUM(I152:L152)</f>
        <v>0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0</v>
      </c>
      <c r="S152" s="16">
        <f>IFERROR(((+R152/M152)*100),0)</f>
        <v>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0</v>
      </c>
      <c r="L153" s="42">
        <v>0</v>
      </c>
      <c r="M153" s="31">
        <f>SUM(I153:L153)</f>
        <v>0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0</v>
      </c>
      <c r="S153" s="16">
        <f>IFERROR(((+R153/M153)*100),0)</f>
        <v>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0</v>
      </c>
      <c r="L154" s="42">
        <v>0</v>
      </c>
      <c r="M154" s="31">
        <f>SUM(I154:L154)</f>
        <v>0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0</v>
      </c>
      <c r="S154" s="16">
        <f>IFERROR(((+R154/M154)*100),0)</f>
        <v>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2">
        <v>0</v>
      </c>
      <c r="L155" s="42">
        <v>0</v>
      </c>
      <c r="M155" s="31">
        <f>SUM(I155:L155)</f>
        <v>0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0</v>
      </c>
      <c r="S155" s="16">
        <f>IFERROR(((+R155/M155)*100),0)</f>
        <v>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0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0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0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0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39375820</v>
      </c>
      <c r="J175" s="20">
        <f t="shared" ref="J175:R175" si="32">+J64+J96+J136+J152+J168</f>
        <v>67418633</v>
      </c>
      <c r="K175" s="20">
        <f t="shared" si="32"/>
        <v>0</v>
      </c>
      <c r="L175" s="20">
        <f t="shared" si="32"/>
        <v>0</v>
      </c>
      <c r="M175" s="20">
        <f t="shared" si="32"/>
        <v>106794453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106794453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33994416.030000001</v>
      </c>
      <c r="J176" s="20">
        <f t="shared" si="33"/>
        <v>96466860.929999977</v>
      </c>
      <c r="K176" s="20">
        <f t="shared" si="33"/>
        <v>0</v>
      </c>
      <c r="L176" s="20">
        <f t="shared" si="33"/>
        <v>3814897.79</v>
      </c>
      <c r="M176" s="20">
        <f t="shared" si="33"/>
        <v>134276174.74999997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134276174.74999997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33994416.030000001</v>
      </c>
      <c r="J177" s="20">
        <f t="shared" si="34"/>
        <v>96441860.929999992</v>
      </c>
      <c r="K177" s="20">
        <f t="shared" si="34"/>
        <v>0</v>
      </c>
      <c r="L177" s="20">
        <f t="shared" si="34"/>
        <v>3814897.79</v>
      </c>
      <c r="M177" s="20">
        <f t="shared" si="34"/>
        <v>134251174.75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134251174.75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33994416.030000001</v>
      </c>
      <c r="J178" s="20">
        <f t="shared" si="35"/>
        <v>96441860.929999992</v>
      </c>
      <c r="K178" s="20">
        <f t="shared" si="35"/>
        <v>0</v>
      </c>
      <c r="L178" s="20">
        <f t="shared" si="35"/>
        <v>3814897.79</v>
      </c>
      <c r="M178" s="20">
        <f t="shared" si="35"/>
        <v>134251174.75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134251174.75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86.333226914385534</v>
      </c>
      <c r="J179" s="20">
        <f t="shared" si="36"/>
        <v>143.0492678930467</v>
      </c>
      <c r="K179" s="20">
        <f t="shared" si="36"/>
        <v>0</v>
      </c>
      <c r="L179" s="20">
        <f t="shared" si="36"/>
        <v>0</v>
      </c>
      <c r="M179" s="20">
        <f t="shared" si="36"/>
        <v>125.70987628917393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125.70987628917393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100</v>
      </c>
      <c r="J180" s="20">
        <f t="shared" si="37"/>
        <v>99.974084364559019</v>
      </c>
      <c r="K180" s="20">
        <f t="shared" si="37"/>
        <v>0</v>
      </c>
      <c r="L180" s="20">
        <f t="shared" si="37"/>
        <v>100</v>
      </c>
      <c r="M180" s="20">
        <f t="shared" si="37"/>
        <v>99.98138165609312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99.98138165609312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39375820</v>
      </c>
    </row>
    <row r="188" spans="8:19" x14ac:dyDescent="0.2">
      <c r="I188" s="5"/>
    </row>
  </sheetData>
  <mergeCells count="31"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2024-04-05T16:54:23Z</cp:lastPrinted>
  <dcterms:created xsi:type="dcterms:W3CDTF">2017-09-18T23:25:12Z</dcterms:created>
  <dcterms:modified xsi:type="dcterms:W3CDTF">2024-04-12T18:47:30Z</dcterms:modified>
</cp:coreProperties>
</file>