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7910fdbb4a54c23/SIPOT - BASE EXCEL Y DICTAMEN DE TERMINO/2023/Segundo Trimestre/10-Fraccion XXXIB(OK)/"/>
    </mc:Choice>
  </mc:AlternateContent>
  <xr:revisionPtr revIDLastSave="0" documentId="8_{36D11C10-3F98-4BD9-97EA-AA325BD2AA1B}" xr6:coauthVersionLast="47" xr6:coauthVersionMax="47" xr10:uidLastSave="{00000000-0000-0000-0000-000000000000}"/>
  <bookViews>
    <workbookView xWindow="-120" yWindow="-120" windowWidth="20730" windowHeight="11160" xr2:uid="{DAF9E550-8EE4-4D8F-9EAB-0E39F19943F3}"/>
  </bookViews>
  <sheets>
    <sheet name="EDO X CLSIF FUN-PROG" sheetId="1" r:id="rId1"/>
  </sheets>
  <externalReferences>
    <externalReference r:id="rId2"/>
  </externalReferences>
  <definedNames>
    <definedName name="_xlnm.Print_Area" localSheetId="0">'EDO X CLSIF FUN-PROG'!$B$16:$T$180</definedName>
    <definedName name="_xlnm.Print_Titles" localSheetId="0">'EDO X CLSIF FUN-PROG'!$1:$15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3" i="1" l="1"/>
  <c r="P180" i="1"/>
  <c r="L180" i="1"/>
  <c r="J179" i="1"/>
  <c r="P178" i="1"/>
  <c r="P179" i="1" s="1"/>
  <c r="O178" i="1"/>
  <c r="N178" i="1"/>
  <c r="N180" i="1" s="1"/>
  <c r="L178" i="1"/>
  <c r="L179" i="1" s="1"/>
  <c r="K178" i="1"/>
  <c r="J178" i="1"/>
  <c r="J180" i="1" s="1"/>
  <c r="I178" i="1"/>
  <c r="P177" i="1"/>
  <c r="O177" i="1"/>
  <c r="N177" i="1"/>
  <c r="L177" i="1"/>
  <c r="K177" i="1"/>
  <c r="J177" i="1"/>
  <c r="I177" i="1"/>
  <c r="P176" i="1"/>
  <c r="O176" i="1"/>
  <c r="N176" i="1"/>
  <c r="L176" i="1"/>
  <c r="K176" i="1"/>
  <c r="J176" i="1"/>
  <c r="I176" i="1"/>
  <c r="P175" i="1"/>
  <c r="O175" i="1"/>
  <c r="N175" i="1"/>
  <c r="N179" i="1" s="1"/>
  <c r="L175" i="1"/>
  <c r="K175" i="1"/>
  <c r="J175" i="1"/>
  <c r="I175" i="1"/>
  <c r="L173" i="1"/>
  <c r="K173" i="1"/>
  <c r="J173" i="1"/>
  <c r="I173" i="1"/>
  <c r="L172" i="1"/>
  <c r="K172" i="1"/>
  <c r="J172" i="1"/>
  <c r="I172" i="1"/>
  <c r="R171" i="1"/>
  <c r="M171" i="1"/>
  <c r="M170" i="1"/>
  <c r="R170" i="1" s="1"/>
  <c r="S170" i="1" s="1"/>
  <c r="M169" i="1"/>
  <c r="R169" i="1" s="1"/>
  <c r="S169" i="1" s="1"/>
  <c r="M168" i="1"/>
  <c r="J164" i="1"/>
  <c r="L163" i="1"/>
  <c r="K163" i="1"/>
  <c r="J163" i="1"/>
  <c r="J165" i="1" s="1"/>
  <c r="I163" i="1"/>
  <c r="M163" i="1" s="1"/>
  <c r="L162" i="1"/>
  <c r="L122" i="1" s="1"/>
  <c r="L114" i="1" s="1"/>
  <c r="L106" i="1" s="1"/>
  <c r="K162" i="1"/>
  <c r="J162" i="1"/>
  <c r="I162" i="1"/>
  <c r="M162" i="1" s="1"/>
  <c r="R162" i="1" s="1"/>
  <c r="S162" i="1" s="1"/>
  <c r="L161" i="1"/>
  <c r="K161" i="1"/>
  <c r="K121" i="1" s="1"/>
  <c r="K113" i="1" s="1"/>
  <c r="K105" i="1" s="1"/>
  <c r="J161" i="1"/>
  <c r="I161" i="1"/>
  <c r="L160" i="1"/>
  <c r="K160" i="1"/>
  <c r="K164" i="1" s="1"/>
  <c r="J160" i="1"/>
  <c r="I160" i="1"/>
  <c r="L157" i="1"/>
  <c r="K157" i="1"/>
  <c r="J157" i="1"/>
  <c r="I157" i="1"/>
  <c r="L156" i="1"/>
  <c r="K156" i="1"/>
  <c r="J156" i="1"/>
  <c r="I156" i="1"/>
  <c r="S155" i="1"/>
  <c r="R155" i="1"/>
  <c r="R156" i="1" s="1"/>
  <c r="M155" i="1"/>
  <c r="R154" i="1"/>
  <c r="S154" i="1" s="1"/>
  <c r="M154" i="1"/>
  <c r="M153" i="1"/>
  <c r="R153" i="1" s="1"/>
  <c r="S153" i="1" s="1"/>
  <c r="M152" i="1"/>
  <c r="R152" i="1" s="1"/>
  <c r="S152" i="1" s="1"/>
  <c r="J149" i="1"/>
  <c r="L147" i="1"/>
  <c r="L149" i="1" s="1"/>
  <c r="K147" i="1"/>
  <c r="J147" i="1"/>
  <c r="J148" i="1" s="1"/>
  <c r="I147" i="1"/>
  <c r="L146" i="1"/>
  <c r="K146" i="1"/>
  <c r="J146" i="1"/>
  <c r="I146" i="1"/>
  <c r="M146" i="1" s="1"/>
  <c r="R146" i="1" s="1"/>
  <c r="S146" i="1" s="1"/>
  <c r="L145" i="1"/>
  <c r="K145" i="1"/>
  <c r="J145" i="1"/>
  <c r="I145" i="1"/>
  <c r="I149" i="1" s="1"/>
  <c r="L144" i="1"/>
  <c r="L148" i="1" s="1"/>
  <c r="K144" i="1"/>
  <c r="J144" i="1"/>
  <c r="I144" i="1"/>
  <c r="L141" i="1"/>
  <c r="K141" i="1"/>
  <c r="J141" i="1"/>
  <c r="I141" i="1"/>
  <c r="L140" i="1"/>
  <c r="K140" i="1"/>
  <c r="J140" i="1"/>
  <c r="I140" i="1"/>
  <c r="S139" i="1"/>
  <c r="R139" i="1"/>
  <c r="R140" i="1" s="1"/>
  <c r="M139" i="1"/>
  <c r="M140" i="1" s="1"/>
  <c r="R138" i="1"/>
  <c r="S138" i="1" s="1"/>
  <c r="M138" i="1"/>
  <c r="M137" i="1"/>
  <c r="S136" i="1"/>
  <c r="R136" i="1"/>
  <c r="M136" i="1"/>
  <c r="J133" i="1"/>
  <c r="L131" i="1"/>
  <c r="L133" i="1" s="1"/>
  <c r="K131" i="1"/>
  <c r="J131" i="1"/>
  <c r="J132" i="1" s="1"/>
  <c r="I131" i="1"/>
  <c r="L130" i="1"/>
  <c r="K130" i="1"/>
  <c r="J130" i="1"/>
  <c r="I130" i="1"/>
  <c r="M130" i="1" s="1"/>
  <c r="R130" i="1" s="1"/>
  <c r="S130" i="1" s="1"/>
  <c r="L129" i="1"/>
  <c r="K129" i="1"/>
  <c r="J129" i="1"/>
  <c r="I129" i="1"/>
  <c r="I133" i="1" s="1"/>
  <c r="L128" i="1"/>
  <c r="L132" i="1" s="1"/>
  <c r="K128" i="1"/>
  <c r="J128" i="1"/>
  <c r="I128" i="1"/>
  <c r="J125" i="1"/>
  <c r="L123" i="1"/>
  <c r="L125" i="1" s="1"/>
  <c r="J123" i="1"/>
  <c r="J124" i="1" s="1"/>
  <c r="R122" i="1"/>
  <c r="S122" i="1" s="1"/>
  <c r="K122" i="1"/>
  <c r="J122" i="1"/>
  <c r="I122" i="1"/>
  <c r="M122" i="1" s="1"/>
  <c r="L121" i="1"/>
  <c r="J121" i="1"/>
  <c r="K120" i="1"/>
  <c r="J120" i="1"/>
  <c r="I120" i="1"/>
  <c r="J117" i="1"/>
  <c r="L115" i="1"/>
  <c r="L117" i="1" s="1"/>
  <c r="J115" i="1"/>
  <c r="J116" i="1" s="1"/>
  <c r="K114" i="1"/>
  <c r="J114" i="1"/>
  <c r="J106" i="1" s="1"/>
  <c r="I114" i="1"/>
  <c r="L113" i="1"/>
  <c r="J113" i="1"/>
  <c r="K112" i="1"/>
  <c r="J112" i="1"/>
  <c r="I112" i="1"/>
  <c r="J109" i="1"/>
  <c r="L107" i="1"/>
  <c r="L109" i="1" s="1"/>
  <c r="J107" i="1"/>
  <c r="J108" i="1" s="1"/>
  <c r="K106" i="1"/>
  <c r="I106" i="1"/>
  <c r="L105" i="1"/>
  <c r="J105" i="1"/>
  <c r="K104" i="1"/>
  <c r="J104" i="1"/>
  <c r="I104" i="1"/>
  <c r="L101" i="1"/>
  <c r="K101" i="1"/>
  <c r="J101" i="1"/>
  <c r="I101" i="1"/>
  <c r="L100" i="1"/>
  <c r="K100" i="1"/>
  <c r="J100" i="1"/>
  <c r="I100" i="1"/>
  <c r="S99" i="1"/>
  <c r="R99" i="1"/>
  <c r="R100" i="1" s="1"/>
  <c r="M99" i="1"/>
  <c r="M100" i="1" s="1"/>
  <c r="R98" i="1"/>
  <c r="S98" i="1" s="1"/>
  <c r="M98" i="1"/>
  <c r="M97" i="1"/>
  <c r="S96" i="1"/>
  <c r="R96" i="1"/>
  <c r="M96" i="1"/>
  <c r="J93" i="1"/>
  <c r="L91" i="1"/>
  <c r="L93" i="1" s="1"/>
  <c r="K91" i="1"/>
  <c r="J91" i="1"/>
  <c r="J92" i="1" s="1"/>
  <c r="I91" i="1"/>
  <c r="L90" i="1"/>
  <c r="K90" i="1"/>
  <c r="J90" i="1"/>
  <c r="I90" i="1"/>
  <c r="M90" i="1" s="1"/>
  <c r="R90" i="1" s="1"/>
  <c r="S90" i="1" s="1"/>
  <c r="L89" i="1"/>
  <c r="K89" i="1"/>
  <c r="J89" i="1"/>
  <c r="I89" i="1"/>
  <c r="I93" i="1" s="1"/>
  <c r="L88" i="1"/>
  <c r="L92" i="1" s="1"/>
  <c r="K88" i="1"/>
  <c r="J88" i="1"/>
  <c r="I88" i="1"/>
  <c r="M88" i="1" s="1"/>
  <c r="R88" i="1" s="1"/>
  <c r="S88" i="1" s="1"/>
  <c r="J85" i="1"/>
  <c r="L83" i="1"/>
  <c r="L85" i="1" s="1"/>
  <c r="J83" i="1"/>
  <c r="J84" i="1" s="1"/>
  <c r="I83" i="1"/>
  <c r="L82" i="1"/>
  <c r="K82" i="1"/>
  <c r="J82" i="1"/>
  <c r="J74" i="1" s="1"/>
  <c r="J34" i="1" s="1"/>
  <c r="J26" i="1" s="1"/>
  <c r="J18" i="1" s="1"/>
  <c r="I82" i="1"/>
  <c r="L81" i="1"/>
  <c r="K81" i="1"/>
  <c r="J81" i="1"/>
  <c r="L80" i="1"/>
  <c r="L84" i="1" s="1"/>
  <c r="K80" i="1"/>
  <c r="J80" i="1"/>
  <c r="I80" i="1"/>
  <c r="L75" i="1"/>
  <c r="J75" i="1"/>
  <c r="J76" i="1" s="1"/>
  <c r="I75" i="1"/>
  <c r="L74" i="1"/>
  <c r="K74" i="1"/>
  <c r="I74" i="1"/>
  <c r="M74" i="1" s="1"/>
  <c r="R74" i="1" s="1"/>
  <c r="S74" i="1" s="1"/>
  <c r="L73" i="1"/>
  <c r="K73" i="1"/>
  <c r="J73" i="1"/>
  <c r="L72" i="1"/>
  <c r="L76" i="1" s="1"/>
  <c r="K72" i="1"/>
  <c r="J72" i="1"/>
  <c r="I72" i="1"/>
  <c r="Q69" i="1"/>
  <c r="L69" i="1"/>
  <c r="K69" i="1"/>
  <c r="J69" i="1"/>
  <c r="I69" i="1"/>
  <c r="Q68" i="1"/>
  <c r="L68" i="1"/>
  <c r="K68" i="1"/>
  <c r="J68" i="1"/>
  <c r="I68" i="1"/>
  <c r="Q67" i="1"/>
  <c r="Q178" i="1" s="1"/>
  <c r="M67" i="1"/>
  <c r="Q66" i="1"/>
  <c r="Q177" i="1" s="1"/>
  <c r="M66" i="1"/>
  <c r="R65" i="1"/>
  <c r="S65" i="1" s="1"/>
  <c r="Q65" i="1"/>
  <c r="Q176" i="1" s="1"/>
  <c r="M65" i="1"/>
  <c r="R64" i="1"/>
  <c r="R175" i="1" s="1"/>
  <c r="Q64" i="1"/>
  <c r="Q175" i="1" s="1"/>
  <c r="M64" i="1"/>
  <c r="I61" i="1"/>
  <c r="L59" i="1"/>
  <c r="L61" i="1" s="1"/>
  <c r="K59" i="1"/>
  <c r="K61" i="1" s="1"/>
  <c r="J59" i="1"/>
  <c r="J60" i="1" s="1"/>
  <c r="I59" i="1"/>
  <c r="M59" i="1" s="1"/>
  <c r="L58" i="1"/>
  <c r="K58" i="1"/>
  <c r="J58" i="1"/>
  <c r="I58" i="1"/>
  <c r="M58" i="1" s="1"/>
  <c r="R58" i="1" s="1"/>
  <c r="S58" i="1" s="1"/>
  <c r="L57" i="1"/>
  <c r="K57" i="1"/>
  <c r="J57" i="1"/>
  <c r="I57" i="1"/>
  <c r="M57" i="1" s="1"/>
  <c r="R57" i="1" s="1"/>
  <c r="S57" i="1" s="1"/>
  <c r="L56" i="1"/>
  <c r="L60" i="1" s="1"/>
  <c r="K56" i="1"/>
  <c r="K60" i="1" s="1"/>
  <c r="J56" i="1"/>
  <c r="I56" i="1"/>
  <c r="I60" i="1" s="1"/>
  <c r="I53" i="1"/>
  <c r="L51" i="1"/>
  <c r="L53" i="1" s="1"/>
  <c r="K51" i="1"/>
  <c r="K53" i="1" s="1"/>
  <c r="J51" i="1"/>
  <c r="J52" i="1" s="1"/>
  <c r="I51" i="1"/>
  <c r="M51" i="1" s="1"/>
  <c r="L50" i="1"/>
  <c r="K50" i="1"/>
  <c r="J50" i="1"/>
  <c r="I50" i="1"/>
  <c r="M50" i="1" s="1"/>
  <c r="R50" i="1" s="1"/>
  <c r="S50" i="1" s="1"/>
  <c r="L49" i="1"/>
  <c r="K49" i="1"/>
  <c r="J49" i="1"/>
  <c r="I49" i="1"/>
  <c r="M49" i="1" s="1"/>
  <c r="R49" i="1" s="1"/>
  <c r="S49" i="1" s="1"/>
  <c r="L48" i="1"/>
  <c r="L52" i="1" s="1"/>
  <c r="K48" i="1"/>
  <c r="K52" i="1" s="1"/>
  <c r="J48" i="1"/>
  <c r="I48" i="1"/>
  <c r="I52" i="1" s="1"/>
  <c r="I45" i="1"/>
  <c r="L43" i="1"/>
  <c r="K43" i="1"/>
  <c r="K45" i="1" s="1"/>
  <c r="J43" i="1"/>
  <c r="I43" i="1"/>
  <c r="M43" i="1" s="1"/>
  <c r="L42" i="1"/>
  <c r="K42" i="1"/>
  <c r="J42" i="1"/>
  <c r="I42" i="1"/>
  <c r="M42" i="1" s="1"/>
  <c r="R42" i="1" s="1"/>
  <c r="S42" i="1" s="1"/>
  <c r="L41" i="1"/>
  <c r="K41" i="1"/>
  <c r="J41" i="1"/>
  <c r="I41" i="1"/>
  <c r="M41" i="1" s="1"/>
  <c r="R41" i="1" s="1"/>
  <c r="S41" i="1" s="1"/>
  <c r="L40" i="1"/>
  <c r="L44" i="1" s="1"/>
  <c r="K40" i="1"/>
  <c r="K44" i="1" s="1"/>
  <c r="J40" i="1"/>
  <c r="I40" i="1"/>
  <c r="M40" i="1" s="1"/>
  <c r="R40" i="1" s="1"/>
  <c r="S40" i="1" s="1"/>
  <c r="L35" i="1"/>
  <c r="L37" i="1" s="1"/>
  <c r="J35" i="1"/>
  <c r="I35" i="1"/>
  <c r="L34" i="1"/>
  <c r="K34" i="1"/>
  <c r="I34" i="1"/>
  <c r="M34" i="1" s="1"/>
  <c r="R34" i="1" s="1"/>
  <c r="S34" i="1" s="1"/>
  <c r="L33" i="1"/>
  <c r="K33" i="1"/>
  <c r="J33" i="1"/>
  <c r="L32" i="1"/>
  <c r="L36" i="1" s="1"/>
  <c r="K32" i="1"/>
  <c r="K24" i="1" s="1"/>
  <c r="K16" i="1" s="1"/>
  <c r="J32" i="1"/>
  <c r="I32" i="1"/>
  <c r="L27" i="1"/>
  <c r="L29" i="1" s="1"/>
  <c r="J27" i="1"/>
  <c r="L26" i="1"/>
  <c r="K26" i="1"/>
  <c r="I26" i="1"/>
  <c r="M26" i="1" s="1"/>
  <c r="R26" i="1" s="1"/>
  <c r="S26" i="1" s="1"/>
  <c r="L25" i="1"/>
  <c r="K25" i="1"/>
  <c r="J25" i="1"/>
  <c r="J24" i="1"/>
  <c r="I24" i="1"/>
  <c r="L19" i="1"/>
  <c r="L21" i="1" s="1"/>
  <c r="L18" i="1"/>
  <c r="K18" i="1"/>
  <c r="L17" i="1"/>
  <c r="K17" i="1"/>
  <c r="J17" i="1"/>
  <c r="J16" i="1"/>
  <c r="I16" i="1"/>
  <c r="T10" i="1"/>
  <c r="B8" i="1"/>
  <c r="J28" i="1" l="1"/>
  <c r="J29" i="1"/>
  <c r="R59" i="1"/>
  <c r="M61" i="1"/>
  <c r="L45" i="1"/>
  <c r="M32" i="1"/>
  <c r="R32" i="1" s="1"/>
  <c r="S32" i="1" s="1"/>
  <c r="M45" i="1"/>
  <c r="R43" i="1"/>
  <c r="M44" i="1"/>
  <c r="Q179" i="1"/>
  <c r="Q180" i="1"/>
  <c r="M164" i="1"/>
  <c r="R163" i="1"/>
  <c r="I18" i="1"/>
  <c r="M18" i="1" s="1"/>
  <c r="R18" i="1" s="1"/>
  <c r="S18" i="1" s="1"/>
  <c r="J19" i="1"/>
  <c r="J36" i="1"/>
  <c r="J37" i="1"/>
  <c r="J44" i="1"/>
  <c r="J45" i="1"/>
  <c r="M53" i="1"/>
  <c r="R51" i="1"/>
  <c r="J77" i="1"/>
  <c r="M106" i="1"/>
  <c r="R106" i="1" s="1"/>
  <c r="S106" i="1" s="1"/>
  <c r="J53" i="1"/>
  <c r="J61" i="1"/>
  <c r="S64" i="1"/>
  <c r="M69" i="1"/>
  <c r="R67" i="1"/>
  <c r="M101" i="1"/>
  <c r="R97" i="1"/>
  <c r="L120" i="1"/>
  <c r="M128" i="1"/>
  <c r="R128" i="1" s="1"/>
  <c r="S128" i="1" s="1"/>
  <c r="M129" i="1"/>
  <c r="R129" i="1" s="1"/>
  <c r="S129" i="1" s="1"/>
  <c r="K132" i="1"/>
  <c r="K133" i="1"/>
  <c r="M144" i="1"/>
  <c r="R144" i="1" s="1"/>
  <c r="S144" i="1" s="1"/>
  <c r="M145" i="1"/>
  <c r="R145" i="1" s="1"/>
  <c r="S145" i="1" s="1"/>
  <c r="K148" i="1"/>
  <c r="K149" i="1"/>
  <c r="I179" i="1"/>
  <c r="I180" i="1"/>
  <c r="M178" i="1"/>
  <c r="M89" i="1"/>
  <c r="R89" i="1" s="1"/>
  <c r="S89" i="1" s="1"/>
  <c r="K92" i="1"/>
  <c r="K93" i="1"/>
  <c r="I36" i="1"/>
  <c r="I44" i="1"/>
  <c r="M48" i="1"/>
  <c r="R48" i="1" s="1"/>
  <c r="S48" i="1" s="1"/>
  <c r="M56" i="1"/>
  <c r="R56" i="1" s="1"/>
  <c r="S56" i="1" s="1"/>
  <c r="M175" i="1"/>
  <c r="S175" i="1" s="1"/>
  <c r="M176" i="1"/>
  <c r="M177" i="1"/>
  <c r="R66" i="1"/>
  <c r="L77" i="1"/>
  <c r="M80" i="1"/>
  <c r="R80" i="1" s="1"/>
  <c r="S80" i="1" s="1"/>
  <c r="I81" i="1"/>
  <c r="K83" i="1"/>
  <c r="M91" i="1"/>
  <c r="M120" i="1"/>
  <c r="R120" i="1" s="1"/>
  <c r="S120" i="1" s="1"/>
  <c r="I121" i="1"/>
  <c r="M141" i="1"/>
  <c r="R137" i="1"/>
  <c r="R157" i="1"/>
  <c r="I164" i="1"/>
  <c r="I165" i="1"/>
  <c r="I123" i="1"/>
  <c r="R172" i="1"/>
  <c r="R173" i="1"/>
  <c r="S171" i="1"/>
  <c r="M68" i="1"/>
  <c r="M72" i="1"/>
  <c r="R72" i="1" s="1"/>
  <c r="S72" i="1" s="1"/>
  <c r="M82" i="1"/>
  <c r="R82" i="1" s="1"/>
  <c r="S82" i="1" s="1"/>
  <c r="M114" i="1"/>
  <c r="R114" i="1" s="1"/>
  <c r="S114" i="1" s="1"/>
  <c r="K123" i="1"/>
  <c r="M131" i="1"/>
  <c r="M147" i="1"/>
  <c r="M157" i="1"/>
  <c r="M160" i="1"/>
  <c r="M161" i="1"/>
  <c r="R161" i="1" s="1"/>
  <c r="S161" i="1" s="1"/>
  <c r="L164" i="1"/>
  <c r="K165" i="1"/>
  <c r="M172" i="1"/>
  <c r="K180" i="1"/>
  <c r="O180" i="1"/>
  <c r="I76" i="1"/>
  <c r="I84" i="1"/>
  <c r="I92" i="1"/>
  <c r="I132" i="1"/>
  <c r="I148" i="1"/>
  <c r="M156" i="1"/>
  <c r="L165" i="1"/>
  <c r="M173" i="1"/>
  <c r="K179" i="1"/>
  <c r="O179" i="1"/>
  <c r="I125" i="1" l="1"/>
  <c r="M123" i="1"/>
  <c r="I115" i="1"/>
  <c r="I124" i="1"/>
  <c r="R44" i="1"/>
  <c r="R45" i="1"/>
  <c r="S43" i="1"/>
  <c r="K84" i="1"/>
  <c r="K85" i="1"/>
  <c r="K75" i="1"/>
  <c r="R177" i="1"/>
  <c r="S177" i="1" s="1"/>
  <c r="S66" i="1"/>
  <c r="M83" i="1"/>
  <c r="S67" i="1"/>
  <c r="R178" i="1"/>
  <c r="R68" i="1"/>
  <c r="R69" i="1"/>
  <c r="M52" i="1"/>
  <c r="M60" i="1"/>
  <c r="S137" i="1"/>
  <c r="R141" i="1"/>
  <c r="J20" i="1"/>
  <c r="J21" i="1"/>
  <c r="M133" i="1"/>
  <c r="R131" i="1"/>
  <c r="M132" i="1"/>
  <c r="K124" i="1"/>
  <c r="K125" i="1"/>
  <c r="K115" i="1"/>
  <c r="I113" i="1"/>
  <c r="M121" i="1"/>
  <c r="R121" i="1" s="1"/>
  <c r="S121" i="1" s="1"/>
  <c r="I85" i="1"/>
  <c r="M81" i="1"/>
  <c r="R81" i="1" s="1"/>
  <c r="S81" i="1" s="1"/>
  <c r="I73" i="1"/>
  <c r="R176" i="1"/>
  <c r="S176" i="1" s="1"/>
  <c r="L124" i="1"/>
  <c r="L112" i="1"/>
  <c r="R52" i="1"/>
  <c r="R53" i="1"/>
  <c r="S51" i="1"/>
  <c r="R165" i="1"/>
  <c r="S163" i="1"/>
  <c r="R164" i="1"/>
  <c r="S164" i="1" s="1"/>
  <c r="M149" i="1"/>
  <c r="R147" i="1"/>
  <c r="M148" i="1"/>
  <c r="M93" i="1"/>
  <c r="R91" i="1"/>
  <c r="M92" i="1"/>
  <c r="R60" i="1"/>
  <c r="R61" i="1"/>
  <c r="S59" i="1"/>
  <c r="S172" i="1"/>
  <c r="M179" i="1"/>
  <c r="M180" i="1"/>
  <c r="S97" i="1"/>
  <c r="R101" i="1"/>
  <c r="M165" i="1"/>
  <c r="R180" i="1" l="1"/>
  <c r="S178" i="1"/>
  <c r="R179" i="1"/>
  <c r="I117" i="1"/>
  <c r="M115" i="1"/>
  <c r="I107" i="1"/>
  <c r="I116" i="1"/>
  <c r="I27" i="1"/>
  <c r="R92" i="1"/>
  <c r="S91" i="1"/>
  <c r="R93" i="1"/>
  <c r="I77" i="1"/>
  <c r="I33" i="1"/>
  <c r="M73" i="1"/>
  <c r="R73" i="1" s="1"/>
  <c r="S73" i="1" s="1"/>
  <c r="I105" i="1"/>
  <c r="M105" i="1" s="1"/>
  <c r="R105" i="1" s="1"/>
  <c r="S105" i="1" s="1"/>
  <c r="M113" i="1"/>
  <c r="R113" i="1" s="1"/>
  <c r="S113" i="1" s="1"/>
  <c r="K77" i="1"/>
  <c r="K76" i="1"/>
  <c r="K35" i="1"/>
  <c r="M75" i="1"/>
  <c r="M125" i="1"/>
  <c r="R123" i="1"/>
  <c r="M124" i="1"/>
  <c r="R148" i="1"/>
  <c r="S147" i="1"/>
  <c r="R149" i="1"/>
  <c r="L116" i="1"/>
  <c r="L104" i="1"/>
  <c r="L24" i="1"/>
  <c r="M112" i="1"/>
  <c r="R112" i="1" s="1"/>
  <c r="S112" i="1" s="1"/>
  <c r="K116" i="1"/>
  <c r="K117" i="1"/>
  <c r="K107" i="1"/>
  <c r="R132" i="1"/>
  <c r="S131" i="1"/>
  <c r="R133" i="1"/>
  <c r="M85" i="1"/>
  <c r="R83" i="1"/>
  <c r="M84" i="1"/>
  <c r="K37" i="1" l="1"/>
  <c r="K27" i="1"/>
  <c r="K36" i="1"/>
  <c r="M35" i="1"/>
  <c r="M77" i="1"/>
  <c r="M76" i="1"/>
  <c r="R75" i="1"/>
  <c r="M27" i="1"/>
  <c r="I19" i="1"/>
  <c r="I28" i="1"/>
  <c r="R84" i="1"/>
  <c r="R85" i="1"/>
  <c r="S83" i="1"/>
  <c r="R124" i="1"/>
  <c r="R125" i="1"/>
  <c r="S123" i="1"/>
  <c r="I109" i="1"/>
  <c r="M107" i="1"/>
  <c r="I108" i="1"/>
  <c r="L108" i="1"/>
  <c r="M104" i="1"/>
  <c r="R104" i="1" s="1"/>
  <c r="S104" i="1" s="1"/>
  <c r="K108" i="1"/>
  <c r="K109" i="1"/>
  <c r="L16" i="1"/>
  <c r="L28" i="1"/>
  <c r="M24" i="1"/>
  <c r="R24" i="1" s="1"/>
  <c r="S24" i="1" s="1"/>
  <c r="M33" i="1"/>
  <c r="R33" i="1" s="1"/>
  <c r="S33" i="1" s="1"/>
  <c r="I25" i="1"/>
  <c r="I29" i="1" s="1"/>
  <c r="I37" i="1"/>
  <c r="M117" i="1"/>
  <c r="R115" i="1"/>
  <c r="M116" i="1"/>
  <c r="M28" i="1" l="1"/>
  <c r="R27" i="1"/>
  <c r="M109" i="1"/>
  <c r="R107" i="1"/>
  <c r="M108" i="1"/>
  <c r="R76" i="1"/>
  <c r="S75" i="1"/>
  <c r="R77" i="1"/>
  <c r="R116" i="1"/>
  <c r="S115" i="1"/>
  <c r="R117" i="1"/>
  <c r="K29" i="1"/>
  <c r="K19" i="1"/>
  <c r="K28" i="1"/>
  <c r="M36" i="1"/>
  <c r="R35" i="1"/>
  <c r="M37" i="1"/>
  <c r="I17" i="1"/>
  <c r="M17" i="1" s="1"/>
  <c r="R17" i="1" s="1"/>
  <c r="S17" i="1" s="1"/>
  <c r="M25" i="1"/>
  <c r="R25" i="1" s="1"/>
  <c r="S25" i="1" s="1"/>
  <c r="L20" i="1"/>
  <c r="M16" i="1"/>
  <c r="R16" i="1" s="1"/>
  <c r="S16" i="1" s="1"/>
  <c r="M19" i="1"/>
  <c r="I20" i="1"/>
  <c r="M29" i="1" l="1"/>
  <c r="K21" i="1"/>
  <c r="K20" i="1"/>
  <c r="R28" i="1"/>
  <c r="R29" i="1"/>
  <c r="S27" i="1"/>
  <c r="M20" i="1"/>
  <c r="M21" i="1"/>
  <c r="R19" i="1"/>
  <c r="I21" i="1"/>
  <c r="R36" i="1"/>
  <c r="R37" i="1"/>
  <c r="S35" i="1"/>
  <c r="R108" i="1"/>
  <c r="S107" i="1"/>
  <c r="R109" i="1"/>
  <c r="R20" i="1" l="1"/>
  <c r="R21" i="1"/>
  <c r="S19" i="1"/>
</calcChain>
</file>

<file path=xl/sharedStrings.xml><?xml version="1.0" encoding="utf-8"?>
<sst xmlns="http://schemas.openxmlformats.org/spreadsheetml/2006/main" count="1088" uniqueCount="68">
  <si>
    <t>INSTITUTO NACIONAL DE PESCA Y ACUACULTURA</t>
  </si>
  <si>
    <t>DIRECCION GENERAL</t>
  </si>
  <si>
    <t>DIRECCION GENERAL ADJUNTA DE ADMINISTRACION</t>
  </si>
  <si>
    <t>SUBDIRECCION DE RECURSOS FINANCIEROS</t>
  </si>
  <si>
    <t>II .b.iii.-  Estado Analítico del Ejercicio del Presupuesto de Egresos en Clasificación Funcional-Programática</t>
  </si>
  <si>
    <t>GTO</t>
  </si>
  <si>
    <t>CATEGORIAS PROGRAMÁTICAS</t>
  </si>
  <si>
    <t>DENOMINACIÓN</t>
  </si>
  <si>
    <t>GASTO CORRIENTE</t>
  </si>
  <si>
    <t>GASTO DE INVERSIÓN</t>
  </si>
  <si>
    <t>TOTAL</t>
  </si>
  <si>
    <t>SERVICIOS PERSONALES</t>
  </si>
  <si>
    <t>GASTO DE OPERACIÓN</t>
  </si>
  <si>
    <t>SUBSIDIOS</t>
  </si>
  <si>
    <t>OTROS DE CORRIENTE</t>
  </si>
  <si>
    <t>SUMA</t>
  </si>
  <si>
    <t>INVERSIÓN FÍSICA</t>
  </si>
  <si>
    <t>OTROS DE INVERSIÓN</t>
  </si>
  <si>
    <t>ESTRUCTURA
PORCENTUAL</t>
  </si>
  <si>
    <t>FI</t>
  </si>
  <si>
    <t>FN</t>
  </si>
  <si>
    <t>SF</t>
  </si>
  <si>
    <t>AI</t>
  </si>
  <si>
    <t>PP</t>
  </si>
  <si>
    <t>UR</t>
  </si>
  <si>
    <t>CORRIENTE</t>
  </si>
  <si>
    <t>INVERSIÓN</t>
  </si>
  <si>
    <t/>
  </si>
  <si>
    <t>TOTAL APROBADO</t>
  </si>
  <si>
    <t>TOTAL MODIFICADO</t>
  </si>
  <si>
    <t>TOTAL DEVENGADO</t>
  </si>
  <si>
    <t xml:space="preserve"> </t>
  </si>
  <si>
    <t>TOTAL PAGADO</t>
  </si>
  <si>
    <t>Porcentaje Pag/Aprob</t>
  </si>
  <si>
    <t>Porcentaje Pag/Modif</t>
  </si>
  <si>
    <t>Desarrollo Económico</t>
  </si>
  <si>
    <t>Aprobado</t>
  </si>
  <si>
    <t>Modificado</t>
  </si>
  <si>
    <t>Devengado</t>
  </si>
  <si>
    <t>Pagado</t>
  </si>
  <si>
    <t>Agropecuaria, Silvicultura, Pesca y Caza</t>
  </si>
  <si>
    <t>01</t>
  </si>
  <si>
    <t>Agropecuaria</t>
  </si>
  <si>
    <t>3</t>
  </si>
  <si>
    <t>2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</si>
  <si>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</si>
  <si>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</si>
  <si>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</si>
  <si>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</si>
  <si>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</si>
  <si>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</si>
  <si>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</si>
  <si>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</si>
  <si>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</si>
  <si>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</si>
  <si>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</si>
  <si>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</si>
  <si>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</si>
  <si>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</si>
  <si>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</si>
  <si>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</si>
  <si>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</si>
  <si>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</si>
  <si>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</si>
  <si>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S304</t>
  </si>
  <si>
    <t>Programa de Fomento a la Agricultura, Ganadería, Pesca y Acuicultura</t>
  </si>
  <si>
    <t>U013</t>
  </si>
  <si>
    <t>Vinculación Productiva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</si>
</sst>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"/>
    <numFmt numFmtId="165" formatCode="#,##0.0"/>
    <numFmt numFmtId="166" formatCode="_(&quot;$&quot;* #,##0.00_);_(&quot;$&quot;* \(#,##0.00\);_(&quot;$&quot;* &quot;-&quot;??_);_(@_)"/>
    <numFmt numFmtId="167" formatCode="_(&quot;$&quot;* #,##0.0_);_(&quot;$&quot;* \(#,##0.0\);_(&quot;$&quot;* &quot;-&quot;??_);_(@_)"/>
  </numFmts>
  <fonts count="14" x14ac:knownFonts="1">
    <font>
      <sz val="10"/>
      <name val="Arial"/>
      <family val="2"/>
    </font>
    <font>
      <sz val="10"/>
      <name val="Arial"/>
      <family val="2"/>
    </font>
    <font>
      <sz val="8"/>
      <color indexed="8"/>
      <name val="Calibri Light"/>
      <family val="1"/>
      <scheme val="major"/>
    </font>
    <font>
      <sz val="8"/>
      <name val="Calibri Light"/>
      <family val="1"/>
      <scheme val="major"/>
    </font>
    <font>
      <sz val="16"/>
      <color indexed="8"/>
      <name val="Calibri Light"/>
      <family val="1"/>
      <scheme val="major"/>
    </font>
    <font>
      <sz val="12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sz val="7"/>
      <color theme="0"/>
      <name val="Calibri Light"/>
      <family val="1"/>
      <scheme val="major"/>
    </font>
    <font>
      <b/>
      <sz val="8"/>
      <color indexed="8"/>
      <name val="Calibri Light"/>
      <family val="1"/>
      <scheme val="major"/>
    </font>
    <font>
      <b/>
      <sz val="8"/>
      <color indexed="9"/>
      <name val="Calibri Light"/>
      <family val="1"/>
      <scheme val="major"/>
    </font>
    <font>
      <sz val="10"/>
      <name val="Calibri Light"/>
      <family val="1"/>
      <scheme val="major"/>
    </font>
    <font>
      <sz val="7"/>
      <color indexed="8"/>
      <name val="Calibri Light"/>
      <family val="1"/>
      <scheme val="major"/>
    </font>
    <font>
      <sz val="10"/>
      <color rgb="FFFF0000"/>
      <name val="Calibri Light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/>
    </xf>
    <xf numFmtId="14" fontId="9" fillId="3" borderId="0" xfId="0" applyNumberFormat="1" applyFont="1" applyFill="1" applyAlignment="1">
      <alignment horizontal="center" vertical="center" wrapText="1"/>
    </xf>
    <xf numFmtId="0" fontId="0" fillId="4" borderId="0" xfId="0" applyFill="1"/>
    <xf numFmtId="0" fontId="0" fillId="4" borderId="1" xfId="0" applyFill="1" applyBorder="1"/>
    <xf numFmtId="0" fontId="8" fillId="4" borderId="1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0" xfId="0" applyFont="1"/>
    <xf numFmtId="0" fontId="10" fillId="5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3" fontId="12" fillId="2" borderId="3" xfId="0" applyNumberFormat="1" applyFont="1" applyFill="1" applyBorder="1" applyAlignment="1">
      <alignment horizontal="right" vertical="center" wrapText="1"/>
    </xf>
    <xf numFmtId="3" fontId="12" fillId="6" borderId="4" xfId="0" applyNumberFormat="1" applyFont="1" applyFill="1" applyBorder="1" applyAlignment="1">
      <alignment horizontal="right" vertical="center" wrapText="1"/>
    </xf>
    <xf numFmtId="164" fontId="12" fillId="2" borderId="4" xfId="0" applyNumberFormat="1" applyFont="1" applyFill="1" applyBorder="1" applyAlignment="1">
      <alignment horizontal="right" vertical="center" wrapText="1"/>
    </xf>
    <xf numFmtId="3" fontId="12" fillId="2" borderId="4" xfId="0" applyNumberFormat="1" applyFont="1" applyFill="1" applyBorder="1" applyAlignment="1">
      <alignment horizontal="right" vertical="center" wrapText="1"/>
    </xf>
    <xf numFmtId="165" fontId="12" fillId="2" borderId="4" xfId="0" applyNumberFormat="1" applyFont="1" applyFill="1" applyBorder="1" applyAlignment="1">
      <alignment horizontal="right" vertical="center" wrapText="1"/>
    </xf>
    <xf numFmtId="166" fontId="11" fillId="0" borderId="0" xfId="1" applyFont="1"/>
    <xf numFmtId="165" fontId="12" fillId="6" borderId="3" xfId="0" applyNumberFormat="1" applyFont="1" applyFill="1" applyBorder="1" applyAlignment="1">
      <alignment horizontal="right" vertical="center" wrapText="1"/>
    </xf>
    <xf numFmtId="165" fontId="12" fillId="2" borderId="3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Alignment="1">
      <alignment horizontal="left" vertical="top" wrapText="1"/>
    </xf>
    <xf numFmtId="167" fontId="12" fillId="2" borderId="3" xfId="1" applyNumberFormat="1" applyFont="1" applyFill="1" applyBorder="1" applyAlignment="1" applyProtection="1">
      <alignment horizontal="right" vertical="center" wrapText="1"/>
    </xf>
    <xf numFmtId="164" fontId="12" fillId="2" borderId="3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12" fillId="0" borderId="3" xfId="0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5" fontId="12" fillId="0" borderId="4" xfId="0" applyNumberFormat="1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3" fontId="12" fillId="7" borderId="3" xfId="0" applyNumberFormat="1" applyFont="1" applyFill="1" applyBorder="1" applyAlignment="1">
      <alignment horizontal="right" vertical="center" wrapText="1"/>
    </xf>
    <xf numFmtId="1" fontId="12" fillId="7" borderId="3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top" wrapText="1"/>
    </xf>
    <xf numFmtId="4" fontId="3" fillId="0" borderId="0" xfId="0" applyNumberFormat="1" applyFont="1"/>
    <xf numFmtId="4" fontId="11" fillId="0" borderId="0" xfId="0" applyNumberFormat="1" applyFont="1"/>
    <xf numFmtId="164" fontId="13" fillId="0" borderId="0" xfId="0" applyNumberFormat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2</xdr:row>
      <xdr:rowOff>190500</xdr:rowOff>
    </xdr:from>
    <xdr:to>
      <xdr:col>7</xdr:col>
      <xdr:colOff>923925</xdr:colOff>
      <xdr:row>6</xdr:row>
      <xdr:rowOff>183174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C7C22C9-DCA9-48A8-BE6F-478EE5BF0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95325"/>
          <a:ext cx="18192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wnloads\Edos%20Admtiva,%20Obj%20del%20Gto%20y%20Fun-Prog%202oT%202023.xlsx" TargetMode="External"/><Relationship Id="rId1" Type="http://schemas.openxmlformats.org/officeDocument/2006/relationships/externalLinkPath" Target="file:///C:\Users\HP\Downloads\Edos%20Admtiva,%20Obj%20del%20Gto%20y%20Fun-Prog%202o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O X CLSIF ADMTIVA"/>
      <sheetName val="EDO X CLSIF ECON Y OG"/>
      <sheetName val="EDO X CLSIF FUN-PROG"/>
      <sheetName val="SIAFF"/>
    </sheetNames>
    <sheetDataSet>
      <sheetData sheetId="0">
        <row r="8">
          <cell r="B8" t="str">
            <v>ABRIL - JUNIO 2023</v>
          </cell>
        </row>
        <row r="10">
          <cell r="M10">
            <v>45117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074B5-1CAD-40DB-A575-2CF7FCDB63C8}">
  <sheetPr>
    <pageSetUpPr fitToPage="1"/>
  </sheetPr>
  <dimension ref="A1:Z188"/>
  <sheetViews>
    <sheetView showGridLines="0" tabSelected="1" zoomScale="130" zoomScaleNormal="130" workbookViewId="0">
      <selection activeCell="I24" sqref="I24"/>
    </sheetView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3" customFormat="1" ht="20.10000000000000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s="3" customFormat="1" ht="20.25" customHeight="1" x14ac:dyDescent="0.2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1" s="3" customFormat="1" ht="15.75" customHeight="1" x14ac:dyDescent="0.2">
      <c r="A3" s="1"/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1" s="3" customFormat="1" ht="14.25" customHeight="1" x14ac:dyDescent="0.2">
      <c r="A4" s="1"/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1" s="3" customFormat="1" ht="12.75" customHeight="1" x14ac:dyDescent="0.2">
      <c r="A5" s="1"/>
      <c r="B5" s="7" t="s">
        <v>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1" s="3" customFormat="1" ht="11.25" x14ac:dyDescent="0.2">
      <c r="A6" s="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s="3" customFormat="1" ht="15.75" customHeight="1" x14ac:dyDescent="0.2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1" s="3" customFormat="1" ht="15.75" customHeight="1" x14ac:dyDescent="0.2">
      <c r="A8" s="1"/>
      <c r="B8" s="5" t="str">
        <f>+'[1]EDO X CLSIF ADMTIVA'!B8:M8</f>
        <v>ABRIL - JUNIO 2023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1" s="3" customFormat="1" ht="11.25" x14ac:dyDescent="0.2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1" s="3" customFormat="1" ht="15.95" customHeight="1" x14ac:dyDescent="0.2">
      <c r="A10" s="1"/>
      <c r="B10" s="9"/>
      <c r="C10" s="9"/>
      <c r="D10" s="9"/>
      <c r="E10" s="9"/>
      <c r="F10" s="9"/>
      <c r="G10" s="9"/>
      <c r="H10" s="9"/>
      <c r="I10" s="10"/>
      <c r="J10" s="11">
        <v>2000</v>
      </c>
      <c r="K10" s="10"/>
      <c r="L10" s="10"/>
      <c r="M10" s="9"/>
      <c r="N10" s="9"/>
      <c r="O10" s="9"/>
      <c r="P10" s="9"/>
      <c r="Q10" s="9"/>
      <c r="R10" s="9"/>
      <c r="S10" s="9"/>
      <c r="T10" s="12">
        <f>+'[1]EDO X CLSIF ADMTIVA'!M10</f>
        <v>45117</v>
      </c>
    </row>
    <row r="11" spans="1:21" s="13" customFormat="1" x14ac:dyDescent="0.2">
      <c r="B11" s="14"/>
      <c r="C11" s="14"/>
      <c r="D11" s="14"/>
      <c r="E11" s="14"/>
      <c r="F11" s="14"/>
      <c r="G11" s="14"/>
      <c r="H11" s="14"/>
      <c r="I11" s="15">
        <v>1000</v>
      </c>
      <c r="J11" s="15" t="s">
        <v>5</v>
      </c>
      <c r="K11" s="15">
        <v>4000</v>
      </c>
      <c r="L11" s="15">
        <v>3901</v>
      </c>
      <c r="M11" s="14"/>
      <c r="N11" s="14"/>
      <c r="O11" s="14"/>
      <c r="P11" s="14"/>
      <c r="Q11" s="14"/>
      <c r="R11" s="14"/>
      <c r="S11" s="14"/>
      <c r="T11" s="14"/>
    </row>
    <row r="12" spans="1:21" s="18" customFormat="1" ht="20.100000000000001" customHeight="1" x14ac:dyDescent="0.2">
      <c r="A12" s="16"/>
      <c r="B12" s="17" t="s">
        <v>6</v>
      </c>
      <c r="C12" s="17"/>
      <c r="D12" s="17"/>
      <c r="E12" s="17"/>
      <c r="F12" s="17"/>
      <c r="G12" s="17"/>
      <c r="H12" s="17" t="s">
        <v>7</v>
      </c>
      <c r="I12" s="17" t="s">
        <v>8</v>
      </c>
      <c r="J12" s="17"/>
      <c r="K12" s="17"/>
      <c r="L12" s="17"/>
      <c r="M12" s="17"/>
      <c r="N12" s="17" t="s">
        <v>9</v>
      </c>
      <c r="O12" s="17"/>
      <c r="P12" s="17"/>
      <c r="Q12" s="17"/>
      <c r="R12" s="17" t="s">
        <v>10</v>
      </c>
      <c r="S12" s="17"/>
      <c r="T12" s="17"/>
      <c r="U12" s="16"/>
    </row>
    <row r="13" spans="1:21" s="18" customFormat="1" ht="15" customHeight="1" x14ac:dyDescent="0.2">
      <c r="A13" s="16"/>
      <c r="B13" s="17"/>
      <c r="C13" s="17"/>
      <c r="D13" s="17"/>
      <c r="E13" s="17"/>
      <c r="F13" s="17"/>
      <c r="G13" s="17"/>
      <c r="H13" s="17"/>
      <c r="I13" s="17" t="s">
        <v>11</v>
      </c>
      <c r="J13" s="17" t="s">
        <v>12</v>
      </c>
      <c r="K13" s="17" t="s">
        <v>13</v>
      </c>
      <c r="L13" s="17" t="s">
        <v>14</v>
      </c>
      <c r="M13" s="17" t="s">
        <v>15</v>
      </c>
      <c r="N13" s="17" t="s">
        <v>16</v>
      </c>
      <c r="O13" s="17" t="s">
        <v>13</v>
      </c>
      <c r="P13" s="17" t="s">
        <v>17</v>
      </c>
      <c r="Q13" s="17" t="s">
        <v>15</v>
      </c>
      <c r="R13" s="17" t="s">
        <v>10</v>
      </c>
      <c r="S13" s="17" t="s">
        <v>18</v>
      </c>
      <c r="T13" s="17"/>
      <c r="U13" s="16"/>
    </row>
    <row r="14" spans="1:21" s="18" customFormat="1" ht="6.95" customHeight="1" x14ac:dyDescent="0.2">
      <c r="A14" s="16"/>
      <c r="B14" s="17" t="s">
        <v>19</v>
      </c>
      <c r="C14" s="17" t="s">
        <v>20</v>
      </c>
      <c r="D14" s="17" t="s">
        <v>21</v>
      </c>
      <c r="E14" s="17" t="s">
        <v>22</v>
      </c>
      <c r="F14" s="17" t="s">
        <v>23</v>
      </c>
      <c r="G14" s="17" t="s">
        <v>24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6"/>
    </row>
    <row r="15" spans="1:21" s="18" customFormat="1" ht="27.95" customHeight="1" x14ac:dyDescent="0.2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9" t="s">
        <v>25</v>
      </c>
      <c r="T15" s="19" t="s">
        <v>26</v>
      </c>
      <c r="U15" s="16"/>
    </row>
    <row r="16" spans="1:21" s="18" customFormat="1" x14ac:dyDescent="0.2">
      <c r="A16" s="16"/>
      <c r="B16" s="20" t="s">
        <v>27</v>
      </c>
      <c r="C16" s="21" t="s">
        <v>27</v>
      </c>
      <c r="D16" s="21" t="s">
        <v>27</v>
      </c>
      <c r="E16" s="21" t="s">
        <v>27</v>
      </c>
      <c r="F16" s="21" t="s">
        <v>27</v>
      </c>
      <c r="G16" s="21" t="s">
        <v>27</v>
      </c>
      <c r="H16" s="22" t="s">
        <v>28</v>
      </c>
      <c r="I16" s="23">
        <f>+I24</f>
        <v>36659830</v>
      </c>
      <c r="J16" s="23">
        <f t="shared" ref="J16:L16" si="0">+J24</f>
        <v>101382967</v>
      </c>
      <c r="K16" s="23">
        <f t="shared" si="0"/>
        <v>1488905</v>
      </c>
      <c r="L16" s="23">
        <f t="shared" si="0"/>
        <v>100000</v>
      </c>
      <c r="M16" s="24">
        <f>SUM(I16:L16)</f>
        <v>139631702</v>
      </c>
      <c r="N16" s="25">
        <v>0</v>
      </c>
      <c r="O16" s="25">
        <v>0</v>
      </c>
      <c r="P16" s="25">
        <v>0</v>
      </c>
      <c r="Q16" s="25">
        <v>0</v>
      </c>
      <c r="R16" s="26">
        <f>+M16+Q16</f>
        <v>139631702</v>
      </c>
      <c r="S16" s="27">
        <f>IFERROR(((+R16/M16)*100),0)</f>
        <v>100</v>
      </c>
      <c r="T16" s="25">
        <v>0</v>
      </c>
      <c r="U16" s="16"/>
    </row>
    <row r="17" spans="1:26" s="18" customFormat="1" x14ac:dyDescent="0.2">
      <c r="A17" s="16"/>
      <c r="B17" s="20" t="s">
        <v>27</v>
      </c>
      <c r="C17" s="21" t="s">
        <v>27</v>
      </c>
      <c r="D17" s="21" t="s">
        <v>27</v>
      </c>
      <c r="E17" s="21" t="s">
        <v>27</v>
      </c>
      <c r="F17" s="21" t="s">
        <v>27</v>
      </c>
      <c r="G17" s="21" t="s">
        <v>27</v>
      </c>
      <c r="H17" s="22" t="s">
        <v>29</v>
      </c>
      <c r="I17" s="23">
        <f t="shared" ref="I17:L19" si="1">+I25</f>
        <v>36340950.679999992</v>
      </c>
      <c r="J17" s="23">
        <f t="shared" si="1"/>
        <v>116323874.45</v>
      </c>
      <c r="K17" s="23">
        <f t="shared" si="1"/>
        <v>0</v>
      </c>
      <c r="L17" s="23">
        <f t="shared" si="1"/>
        <v>745253.79</v>
      </c>
      <c r="M17" s="24">
        <f>SUM(I17:L17)</f>
        <v>153410078.91999999</v>
      </c>
      <c r="N17" s="25">
        <v>0</v>
      </c>
      <c r="O17" s="25">
        <v>0</v>
      </c>
      <c r="P17" s="25">
        <v>0</v>
      </c>
      <c r="Q17" s="25">
        <v>0</v>
      </c>
      <c r="R17" s="26">
        <f>+M17+Q17</f>
        <v>153410078.91999999</v>
      </c>
      <c r="S17" s="27">
        <f>IFERROR(((+R17/M17)*100),0)</f>
        <v>100</v>
      </c>
      <c r="T17" s="25">
        <v>0</v>
      </c>
      <c r="U17" s="16"/>
      <c r="W17" s="28"/>
      <c r="X17" s="28"/>
      <c r="Y17" s="28"/>
      <c r="Z17" s="28"/>
    </row>
    <row r="18" spans="1:26" s="18" customFormat="1" x14ac:dyDescent="0.2">
      <c r="A18" s="16"/>
      <c r="B18" s="20" t="s">
        <v>27</v>
      </c>
      <c r="C18" s="21" t="s">
        <v>27</v>
      </c>
      <c r="D18" s="21" t="s">
        <v>27</v>
      </c>
      <c r="E18" s="21" t="s">
        <v>27</v>
      </c>
      <c r="F18" s="21" t="s">
        <v>27</v>
      </c>
      <c r="G18" s="21" t="s">
        <v>27</v>
      </c>
      <c r="H18" s="22" t="s">
        <v>30</v>
      </c>
      <c r="I18" s="23">
        <f t="shared" si="1"/>
        <v>36340951.109999999</v>
      </c>
      <c r="J18" s="23">
        <f t="shared" si="1"/>
        <v>117272200.66</v>
      </c>
      <c r="K18" s="23">
        <f t="shared" si="1"/>
        <v>0</v>
      </c>
      <c r="L18" s="23">
        <f t="shared" si="1"/>
        <v>745253.79</v>
      </c>
      <c r="M18" s="24">
        <f>SUM(I18:L18)</f>
        <v>154358405.55999997</v>
      </c>
      <c r="N18" s="25">
        <v>0</v>
      </c>
      <c r="O18" s="25">
        <v>0</v>
      </c>
      <c r="P18" s="25">
        <v>0</v>
      </c>
      <c r="Q18" s="25">
        <v>0</v>
      </c>
      <c r="R18" s="26">
        <f>+M18+Q18</f>
        <v>154358405.55999997</v>
      </c>
      <c r="S18" s="27">
        <f>IFERROR(((+R18/M18)*100),0)</f>
        <v>100</v>
      </c>
      <c r="T18" s="25">
        <v>0</v>
      </c>
      <c r="U18" s="16"/>
    </row>
    <row r="19" spans="1:26" s="18" customFormat="1" x14ac:dyDescent="0.2">
      <c r="A19" s="16"/>
      <c r="B19" s="20" t="s">
        <v>31</v>
      </c>
      <c r="C19" s="21" t="s">
        <v>27</v>
      </c>
      <c r="D19" s="21" t="s">
        <v>27</v>
      </c>
      <c r="E19" s="21" t="s">
        <v>27</v>
      </c>
      <c r="F19" s="21" t="s">
        <v>27</v>
      </c>
      <c r="G19" s="21" t="s">
        <v>27</v>
      </c>
      <c r="H19" s="22" t="s">
        <v>32</v>
      </c>
      <c r="I19" s="23">
        <f t="shared" si="1"/>
        <v>36340951.109999999</v>
      </c>
      <c r="J19" s="23">
        <f t="shared" si="1"/>
        <v>117272200.66</v>
      </c>
      <c r="K19" s="23">
        <f t="shared" si="1"/>
        <v>0</v>
      </c>
      <c r="L19" s="23">
        <f t="shared" si="1"/>
        <v>745253.79</v>
      </c>
      <c r="M19" s="24">
        <f>SUM(I19:L19)</f>
        <v>154358405.55999997</v>
      </c>
      <c r="N19" s="25">
        <v>0</v>
      </c>
      <c r="O19" s="25">
        <v>0</v>
      </c>
      <c r="P19" s="25">
        <v>0</v>
      </c>
      <c r="Q19" s="25">
        <v>0</v>
      </c>
      <c r="R19" s="26">
        <f>+M19+Q19</f>
        <v>154358405.55999997</v>
      </c>
      <c r="S19" s="27">
        <f>IFERROR(((+R19/M19)*100),0)</f>
        <v>100</v>
      </c>
      <c r="T19" s="25">
        <v>0</v>
      </c>
      <c r="U19" s="16"/>
    </row>
    <row r="20" spans="1:26" s="18" customFormat="1" x14ac:dyDescent="0.2">
      <c r="A20" s="16"/>
      <c r="B20" s="20" t="s">
        <v>27</v>
      </c>
      <c r="C20" s="21" t="s">
        <v>27</v>
      </c>
      <c r="D20" s="21" t="s">
        <v>27</v>
      </c>
      <c r="E20" s="21" t="s">
        <v>27</v>
      </c>
      <c r="F20" s="21" t="s">
        <v>27</v>
      </c>
      <c r="G20" s="21" t="s">
        <v>27</v>
      </c>
      <c r="H20" s="22" t="s">
        <v>33</v>
      </c>
      <c r="I20" s="29">
        <f>IFERROR(((I19/I16)*100),0)</f>
        <v>99.130168115891422</v>
      </c>
      <c r="J20" s="29">
        <f>IFERROR(((J19/J16)*100),0)</f>
        <v>115.67248831847661</v>
      </c>
      <c r="K20" s="29">
        <f>IFERROR(((K19/K16)*100),0)</f>
        <v>0</v>
      </c>
      <c r="L20" s="29">
        <f>IFERROR(((L19/L16)*100),0)</f>
        <v>745.25378999999998</v>
      </c>
      <c r="M20" s="29">
        <f>IFERROR(((M19/M16)*100),0)</f>
        <v>110.54681948945948</v>
      </c>
      <c r="N20" s="25">
        <v>0</v>
      </c>
      <c r="O20" s="25">
        <v>0</v>
      </c>
      <c r="P20" s="25">
        <v>0</v>
      </c>
      <c r="Q20" s="25">
        <v>0</v>
      </c>
      <c r="R20" s="30">
        <f>IFERROR(((R19/R16)*100),0)</f>
        <v>110.54681948945948</v>
      </c>
      <c r="S20" s="27"/>
      <c r="T20" s="25"/>
      <c r="U20" s="16"/>
    </row>
    <row r="21" spans="1:26" s="18" customFormat="1" x14ac:dyDescent="0.2">
      <c r="A21" s="16"/>
      <c r="B21" s="20" t="s">
        <v>27</v>
      </c>
      <c r="C21" s="21" t="s">
        <v>27</v>
      </c>
      <c r="D21" s="21" t="s">
        <v>27</v>
      </c>
      <c r="E21" s="21" t="s">
        <v>27</v>
      </c>
      <c r="F21" s="21" t="s">
        <v>27</v>
      </c>
      <c r="G21" s="21" t="s">
        <v>27</v>
      </c>
      <c r="H21" s="22" t="s">
        <v>34</v>
      </c>
      <c r="I21" s="29">
        <f>IFERROR(((I19/I17)*100),0)</f>
        <v>100.0000011832382</v>
      </c>
      <c r="J21" s="29">
        <f>IFERROR(((J19/J17)*100),0)</f>
        <v>100.8152464096333</v>
      </c>
      <c r="K21" s="29">
        <f>IFERROR(((K19/K17)*100),0)</f>
        <v>0</v>
      </c>
      <c r="L21" s="29">
        <f>IFERROR(((L19/L17)*100),0)</f>
        <v>100</v>
      </c>
      <c r="M21" s="29">
        <f>IFERROR(((M19/M17)*100),0)</f>
        <v>100.61816449523798</v>
      </c>
      <c r="N21" s="25">
        <v>0</v>
      </c>
      <c r="O21" s="25">
        <v>0</v>
      </c>
      <c r="P21" s="25">
        <v>0</v>
      </c>
      <c r="Q21" s="25">
        <v>0</v>
      </c>
      <c r="R21" s="30">
        <f>IFERROR(((R19/R17)*100),0)</f>
        <v>100.61816449523798</v>
      </c>
      <c r="S21" s="27"/>
      <c r="T21" s="25"/>
      <c r="U21" s="31"/>
    </row>
    <row r="22" spans="1:26" s="18" customFormat="1" x14ac:dyDescent="0.2">
      <c r="A22" s="16"/>
      <c r="B22" s="20" t="s">
        <v>27</v>
      </c>
      <c r="C22" s="21" t="s">
        <v>27</v>
      </c>
      <c r="D22" s="21" t="s">
        <v>27</v>
      </c>
      <c r="E22" s="21" t="s">
        <v>27</v>
      </c>
      <c r="F22" s="21" t="s">
        <v>27</v>
      </c>
      <c r="G22" s="21" t="s">
        <v>27</v>
      </c>
      <c r="H22" s="16"/>
      <c r="I22" s="32"/>
      <c r="J22" s="27"/>
      <c r="K22" s="27"/>
      <c r="L22" s="27"/>
      <c r="M22" s="27"/>
      <c r="N22" s="25"/>
      <c r="O22" s="25"/>
      <c r="P22" s="25"/>
      <c r="Q22" s="25"/>
      <c r="R22" s="27"/>
      <c r="S22" s="27"/>
      <c r="T22" s="25"/>
      <c r="U22" s="16"/>
    </row>
    <row r="23" spans="1:26" s="18" customFormat="1" x14ac:dyDescent="0.2">
      <c r="A23" s="16"/>
      <c r="B23" s="20">
        <v>3</v>
      </c>
      <c r="C23" s="21" t="s">
        <v>27</v>
      </c>
      <c r="D23" s="21" t="s">
        <v>27</v>
      </c>
      <c r="E23" s="21" t="s">
        <v>27</v>
      </c>
      <c r="F23" s="21" t="s">
        <v>27</v>
      </c>
      <c r="G23" s="21" t="s">
        <v>27</v>
      </c>
      <c r="H23" s="22" t="s">
        <v>35</v>
      </c>
      <c r="I23" s="33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7"/>
      <c r="T23" s="25"/>
      <c r="U23" s="16"/>
    </row>
    <row r="24" spans="1:26" s="18" customFormat="1" x14ac:dyDescent="0.2">
      <c r="A24" s="16"/>
      <c r="B24" s="20">
        <v>3</v>
      </c>
      <c r="C24" s="21" t="s">
        <v>27</v>
      </c>
      <c r="D24" s="21" t="s">
        <v>27</v>
      </c>
      <c r="E24" s="21" t="s">
        <v>27</v>
      </c>
      <c r="F24" s="21" t="s">
        <v>27</v>
      </c>
      <c r="G24" s="21" t="s">
        <v>27</v>
      </c>
      <c r="H24" s="22" t="s">
        <v>36</v>
      </c>
      <c r="I24" s="23">
        <f t="shared" ref="I24:L27" si="2">+I32+I112</f>
        <v>36659830</v>
      </c>
      <c r="J24" s="23">
        <f t="shared" si="2"/>
        <v>101382967</v>
      </c>
      <c r="K24" s="23">
        <f t="shared" si="2"/>
        <v>1488905</v>
      </c>
      <c r="L24" s="23">
        <f t="shared" si="2"/>
        <v>100000</v>
      </c>
      <c r="M24" s="24">
        <f>SUM(I24:L24)</f>
        <v>139631702</v>
      </c>
      <c r="N24" s="25">
        <v>0</v>
      </c>
      <c r="O24" s="25">
        <v>0</v>
      </c>
      <c r="P24" s="25">
        <v>0</v>
      </c>
      <c r="Q24" s="25">
        <v>0</v>
      </c>
      <c r="R24" s="26">
        <f>+M24+Q24</f>
        <v>139631702</v>
      </c>
      <c r="S24" s="27">
        <f>IFERROR(((+R24/M24)*100),0)</f>
        <v>100</v>
      </c>
      <c r="T24" s="25">
        <v>0</v>
      </c>
      <c r="U24" s="16"/>
    </row>
    <row r="25" spans="1:26" s="18" customFormat="1" x14ac:dyDescent="0.2">
      <c r="A25" s="16"/>
      <c r="B25" s="20">
        <v>3</v>
      </c>
      <c r="C25" s="21" t="s">
        <v>27</v>
      </c>
      <c r="D25" s="21" t="s">
        <v>27</v>
      </c>
      <c r="E25" s="21" t="s">
        <v>27</v>
      </c>
      <c r="F25" s="21" t="s">
        <v>27</v>
      </c>
      <c r="G25" s="21" t="s">
        <v>27</v>
      </c>
      <c r="H25" s="22" t="s">
        <v>37</v>
      </c>
      <c r="I25" s="23">
        <f t="shared" si="2"/>
        <v>36340950.679999992</v>
      </c>
      <c r="J25" s="23">
        <f t="shared" si="2"/>
        <v>116323874.45</v>
      </c>
      <c r="K25" s="23">
        <f t="shared" si="2"/>
        <v>0</v>
      </c>
      <c r="L25" s="23">
        <f t="shared" si="2"/>
        <v>745253.79</v>
      </c>
      <c r="M25" s="24">
        <f>SUM(I25:L25)</f>
        <v>153410078.91999999</v>
      </c>
      <c r="N25" s="25">
        <v>0</v>
      </c>
      <c r="O25" s="25">
        <v>0</v>
      </c>
      <c r="P25" s="25">
        <v>0</v>
      </c>
      <c r="Q25" s="25">
        <v>0</v>
      </c>
      <c r="R25" s="26">
        <f>+M25+Q25</f>
        <v>153410078.91999999</v>
      </c>
      <c r="S25" s="27">
        <f>IFERROR(((+R25/M25)*100),0)</f>
        <v>100</v>
      </c>
      <c r="T25" s="25">
        <v>0</v>
      </c>
      <c r="U25" s="16"/>
    </row>
    <row r="26" spans="1:26" s="18" customFormat="1" x14ac:dyDescent="0.2">
      <c r="A26" s="16"/>
      <c r="B26" s="20">
        <v>3</v>
      </c>
      <c r="C26" s="21" t="s">
        <v>27</v>
      </c>
      <c r="D26" s="21" t="s">
        <v>27</v>
      </c>
      <c r="E26" s="21" t="s">
        <v>27</v>
      </c>
      <c r="F26" s="21" t="s">
        <v>27</v>
      </c>
      <c r="G26" s="21" t="s">
        <v>27</v>
      </c>
      <c r="H26" s="22" t="s">
        <v>38</v>
      </c>
      <c r="I26" s="23">
        <f t="shared" si="2"/>
        <v>36340951.109999999</v>
      </c>
      <c r="J26" s="23">
        <f t="shared" si="2"/>
        <v>117272200.66</v>
      </c>
      <c r="K26" s="23">
        <f t="shared" si="2"/>
        <v>0</v>
      </c>
      <c r="L26" s="23">
        <f t="shared" si="2"/>
        <v>745253.79</v>
      </c>
      <c r="M26" s="24">
        <f>SUM(I26:L26)</f>
        <v>154358405.55999997</v>
      </c>
      <c r="N26" s="25">
        <v>0</v>
      </c>
      <c r="O26" s="25">
        <v>0</v>
      </c>
      <c r="P26" s="25">
        <v>0</v>
      </c>
      <c r="Q26" s="25">
        <v>0</v>
      </c>
      <c r="R26" s="26">
        <f>+M26+Q26</f>
        <v>154358405.55999997</v>
      </c>
      <c r="S26" s="27">
        <f>IFERROR(((+R26/M26)*100),0)</f>
        <v>100</v>
      </c>
      <c r="T26" s="25">
        <v>0</v>
      </c>
      <c r="U26" s="16"/>
    </row>
    <row r="27" spans="1:26" s="18" customFormat="1" x14ac:dyDescent="0.2">
      <c r="A27" s="16"/>
      <c r="B27" s="20">
        <v>3</v>
      </c>
      <c r="C27" s="21" t="s">
        <v>27</v>
      </c>
      <c r="D27" s="21" t="s">
        <v>27</v>
      </c>
      <c r="E27" s="21" t="s">
        <v>27</v>
      </c>
      <c r="F27" s="21" t="s">
        <v>27</v>
      </c>
      <c r="G27" s="21" t="s">
        <v>27</v>
      </c>
      <c r="H27" s="22" t="s">
        <v>39</v>
      </c>
      <c r="I27" s="23">
        <f t="shared" si="2"/>
        <v>36340951.109999999</v>
      </c>
      <c r="J27" s="23">
        <f t="shared" si="2"/>
        <v>117272200.66</v>
      </c>
      <c r="K27" s="23">
        <f t="shared" si="2"/>
        <v>0</v>
      </c>
      <c r="L27" s="23">
        <f t="shared" si="2"/>
        <v>745253.79</v>
      </c>
      <c r="M27" s="24">
        <f>SUM(I27:L27)</f>
        <v>154358405.55999997</v>
      </c>
      <c r="N27" s="25">
        <v>0</v>
      </c>
      <c r="O27" s="25">
        <v>0</v>
      </c>
      <c r="P27" s="25">
        <v>0</v>
      </c>
      <c r="Q27" s="25">
        <v>0</v>
      </c>
      <c r="R27" s="26">
        <f>+M27+Q27</f>
        <v>154358405.55999997</v>
      </c>
      <c r="S27" s="27">
        <f>IFERROR(((+R27/M27)*100),0)</f>
        <v>100</v>
      </c>
      <c r="T27" s="25">
        <v>0</v>
      </c>
      <c r="U27" s="16"/>
    </row>
    <row r="28" spans="1:26" s="18" customFormat="1" x14ac:dyDescent="0.2">
      <c r="A28" s="16"/>
      <c r="B28" s="20">
        <v>3</v>
      </c>
      <c r="C28" s="21" t="s">
        <v>27</v>
      </c>
      <c r="D28" s="21" t="s">
        <v>27</v>
      </c>
      <c r="E28" s="21" t="s">
        <v>27</v>
      </c>
      <c r="F28" s="21" t="s">
        <v>27</v>
      </c>
      <c r="G28" s="21" t="s">
        <v>27</v>
      </c>
      <c r="H28" s="22" t="s">
        <v>33</v>
      </c>
      <c r="I28" s="29">
        <f>IFERROR(((I27/I24)*100),0)</f>
        <v>99.130168115891422</v>
      </c>
      <c r="J28" s="29">
        <f>IFERROR(((J27/J24)*100),0)</f>
        <v>115.67248831847661</v>
      </c>
      <c r="K28" s="29">
        <f>IFERROR(((K27/K24)*100),0)</f>
        <v>0</v>
      </c>
      <c r="L28" s="29">
        <f>IFERROR(((L27/L24)*100),0)</f>
        <v>745.25378999999998</v>
      </c>
      <c r="M28" s="29">
        <f>IFERROR(((M27/M24)*100),0)</f>
        <v>110.54681948945948</v>
      </c>
      <c r="N28" s="25">
        <v>0</v>
      </c>
      <c r="O28" s="25">
        <v>0</v>
      </c>
      <c r="P28" s="25">
        <v>0</v>
      </c>
      <c r="Q28" s="25">
        <v>0</v>
      </c>
      <c r="R28" s="30">
        <f>IFERROR(((R27/R24)*100),0)</f>
        <v>110.54681948945948</v>
      </c>
      <c r="S28" s="27"/>
      <c r="T28" s="25"/>
      <c r="U28" s="16"/>
    </row>
    <row r="29" spans="1:26" s="18" customFormat="1" x14ac:dyDescent="0.2">
      <c r="A29" s="16"/>
      <c r="B29" s="20">
        <v>3</v>
      </c>
      <c r="C29" s="21" t="s">
        <v>27</v>
      </c>
      <c r="D29" s="21" t="s">
        <v>27</v>
      </c>
      <c r="E29" s="21" t="s">
        <v>27</v>
      </c>
      <c r="F29" s="21" t="s">
        <v>27</v>
      </c>
      <c r="G29" s="21" t="s">
        <v>27</v>
      </c>
      <c r="H29" s="22" t="s">
        <v>34</v>
      </c>
      <c r="I29" s="29">
        <f>IFERROR(((I27/I25)*100),0)</f>
        <v>100.0000011832382</v>
      </c>
      <c r="J29" s="29">
        <f>IFERROR(((J27/J25)*100),0)</f>
        <v>100.8152464096333</v>
      </c>
      <c r="K29" s="29">
        <f>IFERROR(((K27/K25)*100),0)</f>
        <v>0</v>
      </c>
      <c r="L29" s="29">
        <f>IFERROR(((L27/L25)*100),0)</f>
        <v>100</v>
      </c>
      <c r="M29" s="29">
        <f>IFERROR(((M27/M25)*100),0)</f>
        <v>100.61816449523798</v>
      </c>
      <c r="N29" s="25">
        <v>0</v>
      </c>
      <c r="O29" s="25">
        <v>0</v>
      </c>
      <c r="P29" s="25">
        <v>0</v>
      </c>
      <c r="Q29" s="25">
        <v>0</v>
      </c>
      <c r="R29" s="30">
        <f>IFERROR(((R27/R25)*100),0)</f>
        <v>100.61816449523798</v>
      </c>
      <c r="S29" s="27"/>
      <c r="T29" s="25"/>
      <c r="U29" s="16"/>
    </row>
    <row r="30" spans="1:26" s="18" customFormat="1" x14ac:dyDescent="0.2">
      <c r="A30" s="16"/>
      <c r="B30" s="20" t="s">
        <v>27</v>
      </c>
      <c r="C30" s="21" t="s">
        <v>27</v>
      </c>
      <c r="D30" s="21" t="s">
        <v>27</v>
      </c>
      <c r="E30" s="21" t="s">
        <v>27</v>
      </c>
      <c r="F30" s="21" t="s">
        <v>27</v>
      </c>
      <c r="G30" s="21" t="s">
        <v>27</v>
      </c>
      <c r="H30" s="16"/>
      <c r="I30" s="30"/>
      <c r="J30" s="27"/>
      <c r="K30" s="27"/>
      <c r="L30" s="27"/>
      <c r="M30" s="27"/>
      <c r="N30" s="25"/>
      <c r="O30" s="25"/>
      <c r="P30" s="25"/>
      <c r="Q30" s="25"/>
      <c r="R30" s="27"/>
      <c r="S30" s="27"/>
      <c r="T30" s="25"/>
      <c r="U30" s="16"/>
    </row>
    <row r="31" spans="1:26" s="18" customFormat="1" x14ac:dyDescent="0.2">
      <c r="A31" s="16"/>
      <c r="B31" s="20">
        <v>3</v>
      </c>
      <c r="C31" s="21">
        <v>2</v>
      </c>
      <c r="D31" s="21" t="s">
        <v>27</v>
      </c>
      <c r="E31" s="21" t="s">
        <v>27</v>
      </c>
      <c r="F31" s="21" t="s">
        <v>27</v>
      </c>
      <c r="G31" s="21" t="s">
        <v>27</v>
      </c>
      <c r="H31" s="22" t="s">
        <v>40</v>
      </c>
      <c r="I31" s="33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7"/>
      <c r="T31" s="25"/>
      <c r="U31" s="16"/>
    </row>
    <row r="32" spans="1:26" s="18" customFormat="1" x14ac:dyDescent="0.2">
      <c r="A32" s="16"/>
      <c r="B32" s="20">
        <v>3</v>
      </c>
      <c r="C32" s="21">
        <v>2</v>
      </c>
      <c r="D32" s="21" t="s">
        <v>27</v>
      </c>
      <c r="E32" s="21" t="s">
        <v>27</v>
      </c>
      <c r="F32" s="21" t="s">
        <v>27</v>
      </c>
      <c r="G32" s="21" t="s">
        <v>27</v>
      </c>
      <c r="H32" s="22" t="s">
        <v>36</v>
      </c>
      <c r="I32" s="23">
        <f>+I40+I72</f>
        <v>36659830</v>
      </c>
      <c r="J32" s="23">
        <f t="shared" ref="J32:L32" si="3">+J40+J72</f>
        <v>900000</v>
      </c>
      <c r="K32" s="23">
        <f t="shared" si="3"/>
        <v>0</v>
      </c>
      <c r="L32" s="23">
        <f t="shared" si="3"/>
        <v>100000</v>
      </c>
      <c r="M32" s="24">
        <f>SUM(I32:L32)</f>
        <v>37659830</v>
      </c>
      <c r="N32" s="25">
        <v>0</v>
      </c>
      <c r="O32" s="25">
        <v>0</v>
      </c>
      <c r="P32" s="25">
        <v>0</v>
      </c>
      <c r="Q32" s="25">
        <v>0</v>
      </c>
      <c r="R32" s="26">
        <f>+M32+Q32</f>
        <v>37659830</v>
      </c>
      <c r="S32" s="27">
        <f>IFERROR(((+R32/M32)*100),0)</f>
        <v>100</v>
      </c>
      <c r="T32" s="25">
        <v>0</v>
      </c>
      <c r="U32" s="16"/>
    </row>
    <row r="33" spans="1:21" s="18" customFormat="1" x14ac:dyDescent="0.2">
      <c r="A33" s="16"/>
      <c r="B33" s="20">
        <v>3</v>
      </c>
      <c r="C33" s="21">
        <v>2</v>
      </c>
      <c r="D33" s="21" t="s">
        <v>27</v>
      </c>
      <c r="E33" s="21" t="s">
        <v>27</v>
      </c>
      <c r="F33" s="21" t="s">
        <v>27</v>
      </c>
      <c r="G33" s="21" t="s">
        <v>27</v>
      </c>
      <c r="H33" s="22" t="s">
        <v>37</v>
      </c>
      <c r="I33" s="23">
        <f t="shared" ref="I33:L35" si="4">+I41+I73</f>
        <v>36340950.679999992</v>
      </c>
      <c r="J33" s="23">
        <f t="shared" si="4"/>
        <v>1500000</v>
      </c>
      <c r="K33" s="23">
        <f t="shared" si="4"/>
        <v>0</v>
      </c>
      <c r="L33" s="23">
        <f t="shared" si="4"/>
        <v>745253.79</v>
      </c>
      <c r="M33" s="24">
        <f>SUM(I33:L33)</f>
        <v>38586204.469999991</v>
      </c>
      <c r="N33" s="25">
        <v>0</v>
      </c>
      <c r="O33" s="25">
        <v>0</v>
      </c>
      <c r="P33" s="25">
        <v>0</v>
      </c>
      <c r="Q33" s="25">
        <v>0</v>
      </c>
      <c r="R33" s="26">
        <f>+M33+Q33</f>
        <v>38586204.469999991</v>
      </c>
      <c r="S33" s="27">
        <f>IFERROR(((+R33/M33)*100),0)</f>
        <v>100</v>
      </c>
      <c r="T33" s="25">
        <v>0</v>
      </c>
      <c r="U33" s="16"/>
    </row>
    <row r="34" spans="1:21" s="18" customFormat="1" x14ac:dyDescent="0.2">
      <c r="A34" s="16"/>
      <c r="B34" s="20">
        <v>3</v>
      </c>
      <c r="C34" s="21">
        <v>2</v>
      </c>
      <c r="D34" s="21" t="s">
        <v>27</v>
      </c>
      <c r="E34" s="21" t="s">
        <v>27</v>
      </c>
      <c r="F34" s="21" t="s">
        <v>27</v>
      </c>
      <c r="G34" s="21" t="s">
        <v>27</v>
      </c>
      <c r="H34" s="22" t="s">
        <v>38</v>
      </c>
      <c r="I34" s="23">
        <f t="shared" si="4"/>
        <v>36340951.109999999</v>
      </c>
      <c r="J34" s="23">
        <f t="shared" si="4"/>
        <v>1500000</v>
      </c>
      <c r="K34" s="23">
        <f t="shared" si="4"/>
        <v>0</v>
      </c>
      <c r="L34" s="23">
        <f t="shared" si="4"/>
        <v>745253.79</v>
      </c>
      <c r="M34" s="24">
        <f>SUM(I34:L34)</f>
        <v>38586204.899999999</v>
      </c>
      <c r="N34" s="25">
        <v>0</v>
      </c>
      <c r="O34" s="25">
        <v>0</v>
      </c>
      <c r="P34" s="25">
        <v>0</v>
      </c>
      <c r="Q34" s="25">
        <v>0</v>
      </c>
      <c r="R34" s="26">
        <f>+M34+Q34</f>
        <v>38586204.899999999</v>
      </c>
      <c r="S34" s="27">
        <f>IFERROR(((+R34/M34)*100),0)</f>
        <v>100</v>
      </c>
      <c r="T34" s="25">
        <v>0</v>
      </c>
      <c r="U34" s="16"/>
    </row>
    <row r="35" spans="1:21" s="18" customFormat="1" x14ac:dyDescent="0.2">
      <c r="A35" s="16"/>
      <c r="B35" s="20">
        <v>3</v>
      </c>
      <c r="C35" s="21">
        <v>2</v>
      </c>
      <c r="D35" s="21" t="s">
        <v>27</v>
      </c>
      <c r="E35" s="21" t="s">
        <v>27</v>
      </c>
      <c r="F35" s="21" t="s">
        <v>27</v>
      </c>
      <c r="G35" s="21" t="s">
        <v>27</v>
      </c>
      <c r="H35" s="22" t="s">
        <v>39</v>
      </c>
      <c r="I35" s="23">
        <f t="shared" si="4"/>
        <v>36340951.109999999</v>
      </c>
      <c r="J35" s="23">
        <f t="shared" si="4"/>
        <v>1500000</v>
      </c>
      <c r="K35" s="23">
        <f t="shared" si="4"/>
        <v>0</v>
      </c>
      <c r="L35" s="23">
        <f t="shared" si="4"/>
        <v>745253.79</v>
      </c>
      <c r="M35" s="24">
        <f>SUM(I35:L35)</f>
        <v>38586204.899999999</v>
      </c>
      <c r="N35" s="25">
        <v>0</v>
      </c>
      <c r="O35" s="25">
        <v>0</v>
      </c>
      <c r="P35" s="25">
        <v>0</v>
      </c>
      <c r="Q35" s="25">
        <v>0</v>
      </c>
      <c r="R35" s="26">
        <f>+M35+Q35</f>
        <v>38586204.899999999</v>
      </c>
      <c r="S35" s="27">
        <f>IFERROR(((+R35/M35)*100),0)</f>
        <v>100</v>
      </c>
      <c r="T35" s="25">
        <v>0</v>
      </c>
      <c r="U35" s="16"/>
    </row>
    <row r="36" spans="1:21" s="18" customFormat="1" x14ac:dyDescent="0.2">
      <c r="A36" s="16"/>
      <c r="B36" s="20">
        <v>3</v>
      </c>
      <c r="C36" s="21">
        <v>2</v>
      </c>
      <c r="D36" s="21" t="s">
        <v>27</v>
      </c>
      <c r="E36" s="21" t="s">
        <v>27</v>
      </c>
      <c r="F36" s="21" t="s">
        <v>27</v>
      </c>
      <c r="G36" s="21" t="s">
        <v>27</v>
      </c>
      <c r="H36" s="22" t="s">
        <v>33</v>
      </c>
      <c r="I36" s="29">
        <f>IFERROR(((I35/I32)*100),0)</f>
        <v>99.130168115891422</v>
      </c>
      <c r="J36" s="29">
        <f>IFERROR(((J35/J32)*100),0)</f>
        <v>166.66666666666669</v>
      </c>
      <c r="K36" s="29">
        <f>IFERROR(((K35/K32)*100),0)</f>
        <v>0</v>
      </c>
      <c r="L36" s="29">
        <f>IFERROR(((L35/L32)*100),0)</f>
        <v>745.25378999999998</v>
      </c>
      <c r="M36" s="29">
        <f>IFERROR(((M35/M32)*100),0)</f>
        <v>102.45984886283341</v>
      </c>
      <c r="N36" s="25">
        <v>0</v>
      </c>
      <c r="O36" s="25">
        <v>0</v>
      </c>
      <c r="P36" s="25">
        <v>0</v>
      </c>
      <c r="Q36" s="25">
        <v>0</v>
      </c>
      <c r="R36" s="30">
        <f>IFERROR(((R35/R32)*100),0)</f>
        <v>102.45984886283341</v>
      </c>
      <c r="S36" s="27"/>
      <c r="T36" s="25"/>
      <c r="U36" s="16"/>
    </row>
    <row r="37" spans="1:21" s="18" customFormat="1" x14ac:dyDescent="0.2">
      <c r="A37" s="16"/>
      <c r="B37" s="20">
        <v>3</v>
      </c>
      <c r="C37" s="21">
        <v>2</v>
      </c>
      <c r="D37" s="21" t="s">
        <v>27</v>
      </c>
      <c r="E37" s="21" t="s">
        <v>27</v>
      </c>
      <c r="F37" s="21" t="s">
        <v>27</v>
      </c>
      <c r="G37" s="21" t="s">
        <v>27</v>
      </c>
      <c r="H37" s="22" t="s">
        <v>34</v>
      </c>
      <c r="I37" s="29">
        <f>IFERROR(((I35/I33)*100),0)</f>
        <v>100.0000011832382</v>
      </c>
      <c r="J37" s="29">
        <f>IFERROR(((J35/J33)*100),0)</f>
        <v>100</v>
      </c>
      <c r="K37" s="29">
        <f>IFERROR(((K35/K33)*100),0)</f>
        <v>0</v>
      </c>
      <c r="L37" s="29">
        <f>IFERROR(((L35/L33)*100),0)</f>
        <v>100</v>
      </c>
      <c r="M37" s="29">
        <f>IFERROR(((M35/M33)*100),0)</f>
        <v>100.00000111438794</v>
      </c>
      <c r="N37" s="25">
        <v>0</v>
      </c>
      <c r="O37" s="25">
        <v>0</v>
      </c>
      <c r="P37" s="25">
        <v>0</v>
      </c>
      <c r="Q37" s="25">
        <v>0</v>
      </c>
      <c r="R37" s="30">
        <f>IFERROR(((R35/R33)*100),0)</f>
        <v>100.00000111438794</v>
      </c>
      <c r="S37" s="27"/>
      <c r="T37" s="25"/>
      <c r="U37" s="16"/>
    </row>
    <row r="38" spans="1:21" s="18" customFormat="1" x14ac:dyDescent="0.2">
      <c r="A38" s="16"/>
      <c r="B38" s="20" t="s">
        <v>27</v>
      </c>
      <c r="C38" s="21" t="s">
        <v>27</v>
      </c>
      <c r="D38" s="21" t="s">
        <v>27</v>
      </c>
      <c r="E38" s="21" t="s">
        <v>27</v>
      </c>
      <c r="F38" s="21" t="s">
        <v>27</v>
      </c>
      <c r="G38" s="21" t="s">
        <v>27</v>
      </c>
      <c r="H38" s="16"/>
      <c r="I38" s="30"/>
      <c r="J38" s="27"/>
      <c r="K38" s="25"/>
      <c r="L38" s="27"/>
      <c r="M38" s="27"/>
      <c r="N38" s="25"/>
      <c r="O38" s="25"/>
      <c r="P38" s="25"/>
      <c r="Q38" s="25"/>
      <c r="R38" s="27"/>
      <c r="S38" s="27"/>
      <c r="T38" s="25"/>
      <c r="U38" s="16"/>
    </row>
    <row r="39" spans="1:21" s="18" customFormat="1" x14ac:dyDescent="0.2">
      <c r="A39" s="34"/>
      <c r="B39" s="35">
        <v>3</v>
      </c>
      <c r="C39" s="36">
        <v>2</v>
      </c>
      <c r="D39" s="36" t="s">
        <v>41</v>
      </c>
      <c r="E39" s="36" t="s">
        <v>27</v>
      </c>
      <c r="F39" s="36" t="s">
        <v>27</v>
      </c>
      <c r="G39" s="36" t="s">
        <v>27</v>
      </c>
      <c r="H39" s="37" t="s">
        <v>42</v>
      </c>
      <c r="I39" s="38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40"/>
      <c r="T39" s="39"/>
      <c r="U39" s="34"/>
    </row>
    <row r="40" spans="1:21" s="18" customFormat="1" x14ac:dyDescent="0.2">
      <c r="A40" s="34"/>
      <c r="B40" s="35">
        <v>3</v>
      </c>
      <c r="C40" s="36">
        <v>2</v>
      </c>
      <c r="D40" s="36" t="s">
        <v>41</v>
      </c>
      <c r="E40" s="36" t="s">
        <v>27</v>
      </c>
      <c r="F40" s="36" t="s">
        <v>27</v>
      </c>
      <c r="G40" s="36" t="s">
        <v>27</v>
      </c>
      <c r="H40" s="37" t="s">
        <v>36</v>
      </c>
      <c r="I40" s="41">
        <f>+I48</f>
        <v>0</v>
      </c>
      <c r="J40" s="41">
        <f t="shared" ref="J40:L40" si="5">+J48</f>
        <v>0</v>
      </c>
      <c r="K40" s="41">
        <f t="shared" si="5"/>
        <v>0</v>
      </c>
      <c r="L40" s="41">
        <f t="shared" si="5"/>
        <v>100000</v>
      </c>
      <c r="M40" s="24">
        <f>SUM(I40:L40)</f>
        <v>100000</v>
      </c>
      <c r="N40" s="39">
        <v>0</v>
      </c>
      <c r="O40" s="39">
        <v>0</v>
      </c>
      <c r="P40" s="39">
        <v>0</v>
      </c>
      <c r="Q40" s="39">
        <v>0</v>
      </c>
      <c r="R40" s="42">
        <f>+M40+Q40</f>
        <v>100000</v>
      </c>
      <c r="S40" s="40">
        <f>IFERROR(((+R40/M40)*100),0)</f>
        <v>100</v>
      </c>
      <c r="T40" s="39">
        <v>0</v>
      </c>
      <c r="U40" s="34"/>
    </row>
    <row r="41" spans="1:21" s="18" customFormat="1" x14ac:dyDescent="0.2">
      <c r="A41" s="34"/>
      <c r="B41" s="35">
        <v>3</v>
      </c>
      <c r="C41" s="36">
        <v>2</v>
      </c>
      <c r="D41" s="36" t="s">
        <v>41</v>
      </c>
      <c r="E41" s="36" t="s">
        <v>27</v>
      </c>
      <c r="F41" s="36" t="s">
        <v>27</v>
      </c>
      <c r="G41" s="36" t="s">
        <v>27</v>
      </c>
      <c r="H41" s="37" t="s">
        <v>37</v>
      </c>
      <c r="I41" s="41">
        <f t="shared" ref="I41:L43" si="6">+I49</f>
        <v>0</v>
      </c>
      <c r="J41" s="41">
        <f t="shared" si="6"/>
        <v>0</v>
      </c>
      <c r="K41" s="41">
        <f t="shared" si="6"/>
        <v>0</v>
      </c>
      <c r="L41" s="41">
        <f t="shared" si="6"/>
        <v>745253.79</v>
      </c>
      <c r="M41" s="24">
        <f>SUM(I41:L41)</f>
        <v>745253.79</v>
      </c>
      <c r="N41" s="39">
        <v>0</v>
      </c>
      <c r="O41" s="39">
        <v>0</v>
      </c>
      <c r="P41" s="39">
        <v>0</v>
      </c>
      <c r="Q41" s="39">
        <v>0</v>
      </c>
      <c r="R41" s="42">
        <f>+M41+Q41</f>
        <v>745253.79</v>
      </c>
      <c r="S41" s="40">
        <f>IFERROR(((+R41/M41)*100),0)</f>
        <v>100</v>
      </c>
      <c r="T41" s="39">
        <v>0</v>
      </c>
      <c r="U41" s="34"/>
    </row>
    <row r="42" spans="1:21" s="18" customFormat="1" x14ac:dyDescent="0.2">
      <c r="A42" s="34"/>
      <c r="B42" s="35">
        <v>3</v>
      </c>
      <c r="C42" s="36">
        <v>2</v>
      </c>
      <c r="D42" s="36" t="s">
        <v>41</v>
      </c>
      <c r="E42" s="36" t="s">
        <v>27</v>
      </c>
      <c r="F42" s="36" t="s">
        <v>27</v>
      </c>
      <c r="G42" s="36" t="s">
        <v>27</v>
      </c>
      <c r="H42" s="37" t="s">
        <v>38</v>
      </c>
      <c r="I42" s="41">
        <f t="shared" si="6"/>
        <v>0</v>
      </c>
      <c r="J42" s="41">
        <f t="shared" si="6"/>
        <v>0</v>
      </c>
      <c r="K42" s="41">
        <f t="shared" si="6"/>
        <v>0</v>
      </c>
      <c r="L42" s="41">
        <f t="shared" si="6"/>
        <v>745253.79</v>
      </c>
      <c r="M42" s="24">
        <f>SUM(I42:L42)</f>
        <v>745253.79</v>
      </c>
      <c r="N42" s="39">
        <v>0</v>
      </c>
      <c r="O42" s="39">
        <v>0</v>
      </c>
      <c r="P42" s="39">
        <v>0</v>
      </c>
      <c r="Q42" s="39">
        <v>0</v>
      </c>
      <c r="R42" s="42">
        <f>+M42+Q42</f>
        <v>745253.79</v>
      </c>
      <c r="S42" s="40">
        <f>IFERROR(((+R42/M42)*100),0)</f>
        <v>100</v>
      </c>
      <c r="T42" s="39">
        <v>0</v>
      </c>
      <c r="U42" s="34"/>
    </row>
    <row r="43" spans="1:21" s="18" customFormat="1" x14ac:dyDescent="0.2">
      <c r="A43" s="34"/>
      <c r="B43" s="35">
        <v>3</v>
      </c>
      <c r="C43" s="36">
        <v>2</v>
      </c>
      <c r="D43" s="36" t="s">
        <v>41</v>
      </c>
      <c r="E43" s="36" t="s">
        <v>27</v>
      </c>
      <c r="F43" s="36" t="s">
        <v>27</v>
      </c>
      <c r="G43" s="36" t="s">
        <v>27</v>
      </c>
      <c r="H43" s="37" t="s">
        <v>39</v>
      </c>
      <c r="I43" s="41">
        <f t="shared" si="6"/>
        <v>0</v>
      </c>
      <c r="J43" s="41">
        <f t="shared" si="6"/>
        <v>0</v>
      </c>
      <c r="K43" s="41">
        <f t="shared" si="6"/>
        <v>0</v>
      </c>
      <c r="L43" s="41">
        <f t="shared" si="6"/>
        <v>745253.79</v>
      </c>
      <c r="M43" s="24">
        <f>SUM(I43:L43)</f>
        <v>745253.79</v>
      </c>
      <c r="N43" s="39">
        <v>0</v>
      </c>
      <c r="O43" s="39">
        <v>0</v>
      </c>
      <c r="P43" s="39">
        <v>0</v>
      </c>
      <c r="Q43" s="39">
        <v>0</v>
      </c>
      <c r="R43" s="42">
        <f>+M43+Q43</f>
        <v>745253.79</v>
      </c>
      <c r="S43" s="40">
        <f>IFERROR(((+R43/M43)*100),0)</f>
        <v>100</v>
      </c>
      <c r="T43" s="39">
        <v>0</v>
      </c>
      <c r="U43" s="34"/>
    </row>
    <row r="44" spans="1:21" s="18" customFormat="1" x14ac:dyDescent="0.2">
      <c r="A44" s="34"/>
      <c r="B44" s="35">
        <v>3</v>
      </c>
      <c r="C44" s="36">
        <v>2</v>
      </c>
      <c r="D44" s="36" t="s">
        <v>41</v>
      </c>
      <c r="E44" s="36" t="s">
        <v>27</v>
      </c>
      <c r="F44" s="36" t="s">
        <v>27</v>
      </c>
      <c r="G44" s="36" t="s">
        <v>27</v>
      </c>
      <c r="H44" s="37" t="s">
        <v>33</v>
      </c>
      <c r="I44" s="29">
        <f>IFERROR(((I43/I40)*100),0)</f>
        <v>0</v>
      </c>
      <c r="J44" s="29">
        <f>IFERROR(((J43/J40)*100),0)</f>
        <v>0</v>
      </c>
      <c r="K44" s="29">
        <f>IFERROR(((K43/K40)*100),0)</f>
        <v>0</v>
      </c>
      <c r="L44" s="29">
        <f>IFERROR(((L43/L40)*100),0)</f>
        <v>745.25378999999998</v>
      </c>
      <c r="M44" s="29">
        <f>IFERROR(((M43/M40)*100),0)</f>
        <v>745.25378999999998</v>
      </c>
      <c r="N44" s="39">
        <v>0</v>
      </c>
      <c r="O44" s="39">
        <v>0</v>
      </c>
      <c r="P44" s="39">
        <v>0</v>
      </c>
      <c r="Q44" s="39">
        <v>0</v>
      </c>
      <c r="R44" s="43">
        <f>IFERROR(((R43/R40)*100),0)</f>
        <v>745.25378999999998</v>
      </c>
      <c r="S44" s="40"/>
      <c r="T44" s="39"/>
      <c r="U44" s="34"/>
    </row>
    <row r="45" spans="1:21" s="18" customFormat="1" x14ac:dyDescent="0.2">
      <c r="A45" s="34"/>
      <c r="B45" s="35">
        <v>3</v>
      </c>
      <c r="C45" s="36">
        <v>2</v>
      </c>
      <c r="D45" s="36" t="s">
        <v>41</v>
      </c>
      <c r="E45" s="36" t="s">
        <v>27</v>
      </c>
      <c r="F45" s="36" t="s">
        <v>27</v>
      </c>
      <c r="G45" s="36" t="s">
        <v>27</v>
      </c>
      <c r="H45" s="37" t="s">
        <v>34</v>
      </c>
      <c r="I45" s="29">
        <f>IFERROR(((I43/I41)*100),0)</f>
        <v>0</v>
      </c>
      <c r="J45" s="29">
        <f>IFERROR(((J43/J41)*100),0)</f>
        <v>0</v>
      </c>
      <c r="K45" s="29">
        <f>IFERROR(((K43/K41)*100),0)</f>
        <v>0</v>
      </c>
      <c r="L45" s="29">
        <f>IFERROR(((L43/L41)*100),0)</f>
        <v>100</v>
      </c>
      <c r="M45" s="29">
        <f>IFERROR(((M43/M41)*100),0)</f>
        <v>100</v>
      </c>
      <c r="N45" s="39">
        <v>0</v>
      </c>
      <c r="O45" s="39">
        <v>0</v>
      </c>
      <c r="P45" s="39">
        <v>0</v>
      </c>
      <c r="Q45" s="39">
        <v>0</v>
      </c>
      <c r="R45" s="43">
        <f>IFERROR(((R43/R41)*100),0)</f>
        <v>100</v>
      </c>
      <c r="S45" s="40"/>
      <c r="T45" s="39"/>
      <c r="U45" s="34"/>
    </row>
    <row r="46" spans="1:21" s="18" customFormat="1" x14ac:dyDescent="0.2">
      <c r="A46" s="34"/>
      <c r="B46" s="35" t="s">
        <v>27</v>
      </c>
      <c r="C46" s="36" t="s">
        <v>27</v>
      </c>
      <c r="D46" s="36" t="s">
        <v>27</v>
      </c>
      <c r="E46" s="36" t="s">
        <v>27</v>
      </c>
      <c r="F46" s="36" t="s">
        <v>27</v>
      </c>
      <c r="G46" s="36" t="s">
        <v>27</v>
      </c>
      <c r="H46" s="34"/>
      <c r="I46" s="38"/>
      <c r="J46" s="39"/>
      <c r="K46" s="39"/>
      <c r="L46" s="40"/>
      <c r="M46" s="40"/>
      <c r="N46" s="39"/>
      <c r="O46" s="39"/>
      <c r="P46" s="39"/>
      <c r="Q46" s="39"/>
      <c r="R46" s="40"/>
      <c r="S46" s="40"/>
      <c r="T46" s="39"/>
      <c r="U46" s="34"/>
    </row>
    <row r="47" spans="1:21" s="18" customFormat="1" x14ac:dyDescent="0.2">
      <c r="A47" s="34"/>
      <c r="B47" s="35" t="s">
        <v>43</v>
      </c>
      <c r="C47" s="36" t="s">
        <v>44</v>
      </c>
      <c r="D47" s="36" t="s">
        <v>41</v>
      </c>
      <c r="E47" s="36" t="s">
        <v>45</v>
      </c>
      <c r="F47" s="36" t="s">
        <v>27</v>
      </c>
      <c r="G47" s="36" t="s">
        <v>27</v>
      </c>
      <c r="H47" s="37" t="s">
        <v>46</v>
      </c>
      <c r="I47" s="38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40"/>
      <c r="T47" s="39"/>
      <c r="U47" s="34"/>
    </row>
    <row r="48" spans="1:21" s="18" customFormat="1" x14ac:dyDescent="0.2">
      <c r="A48" s="34"/>
      <c r="B48" s="35" t="s">
        <v>43</v>
      </c>
      <c r="C48" s="36" t="s">
        <v>44</v>
      </c>
      <c r="D48" s="36" t="s">
        <v>41</v>
      </c>
      <c r="E48" s="36" t="s">
        <v>45</v>
      </c>
      <c r="F48" s="36" t="s">
        <v>27</v>
      </c>
      <c r="G48" s="36" t="s">
        <v>27</v>
      </c>
      <c r="H48" s="37" t="s">
        <v>36</v>
      </c>
      <c r="I48" s="41">
        <f>+I56</f>
        <v>0</v>
      </c>
      <c r="J48" s="41">
        <f t="shared" ref="J48:L48" si="7">+J56</f>
        <v>0</v>
      </c>
      <c r="K48" s="41">
        <f t="shared" si="7"/>
        <v>0</v>
      </c>
      <c r="L48" s="41">
        <f t="shared" si="7"/>
        <v>100000</v>
      </c>
      <c r="M48" s="24">
        <f>SUM(I48:L48)</f>
        <v>100000</v>
      </c>
      <c r="N48" s="39">
        <v>0</v>
      </c>
      <c r="O48" s="39">
        <v>0</v>
      </c>
      <c r="P48" s="39">
        <v>0</v>
      </c>
      <c r="Q48" s="39">
        <v>0</v>
      </c>
      <c r="R48" s="42">
        <f>+M48+Q48</f>
        <v>100000</v>
      </c>
      <c r="S48" s="40">
        <f>IFERROR(((+R48/M48)*100),0)</f>
        <v>100</v>
      </c>
      <c r="T48" s="39">
        <v>0</v>
      </c>
      <c r="U48" s="34"/>
    </row>
    <row r="49" spans="1:21" s="18" customFormat="1" x14ac:dyDescent="0.2">
      <c r="A49" s="34"/>
      <c r="B49" s="35" t="s">
        <v>43</v>
      </c>
      <c r="C49" s="36" t="s">
        <v>44</v>
      </c>
      <c r="D49" s="36" t="s">
        <v>41</v>
      </c>
      <c r="E49" s="36" t="s">
        <v>45</v>
      </c>
      <c r="F49" s="36" t="s">
        <v>27</v>
      </c>
      <c r="G49" s="36" t="s">
        <v>27</v>
      </c>
      <c r="H49" s="37" t="s">
        <v>37</v>
      </c>
      <c r="I49" s="41">
        <f t="shared" ref="I49:L51" si="8">+I57</f>
        <v>0</v>
      </c>
      <c r="J49" s="41">
        <f t="shared" si="8"/>
        <v>0</v>
      </c>
      <c r="K49" s="41">
        <f t="shared" si="8"/>
        <v>0</v>
      </c>
      <c r="L49" s="41">
        <f t="shared" si="8"/>
        <v>745253.79</v>
      </c>
      <c r="M49" s="24">
        <f>SUM(I49:L49)</f>
        <v>745253.79</v>
      </c>
      <c r="N49" s="39">
        <v>0</v>
      </c>
      <c r="O49" s="39">
        <v>0</v>
      </c>
      <c r="P49" s="39">
        <v>0</v>
      </c>
      <c r="Q49" s="39">
        <v>0</v>
      </c>
      <c r="R49" s="42">
        <f>+M49+Q49</f>
        <v>745253.79</v>
      </c>
      <c r="S49" s="40">
        <f>IFERROR(((+R49/M49)*100),0)</f>
        <v>100</v>
      </c>
      <c r="T49" s="39">
        <v>0</v>
      </c>
      <c r="U49" s="34"/>
    </row>
    <row r="50" spans="1:21" s="18" customFormat="1" x14ac:dyDescent="0.2">
      <c r="A50" s="34"/>
      <c r="B50" s="35" t="s">
        <v>43</v>
      </c>
      <c r="C50" s="36" t="s">
        <v>44</v>
      </c>
      <c r="D50" s="36" t="s">
        <v>41</v>
      </c>
      <c r="E50" s="36" t="s">
        <v>45</v>
      </c>
      <c r="F50" s="36" t="s">
        <v>27</v>
      </c>
      <c r="G50" s="36" t="s">
        <v>27</v>
      </c>
      <c r="H50" s="37" t="s">
        <v>38</v>
      </c>
      <c r="I50" s="41">
        <f t="shared" si="8"/>
        <v>0</v>
      </c>
      <c r="J50" s="41">
        <f t="shared" si="8"/>
        <v>0</v>
      </c>
      <c r="K50" s="41">
        <f t="shared" si="8"/>
        <v>0</v>
      </c>
      <c r="L50" s="41">
        <f t="shared" si="8"/>
        <v>745253.79</v>
      </c>
      <c r="M50" s="24">
        <f>SUM(I50:L50)</f>
        <v>745253.79</v>
      </c>
      <c r="N50" s="39">
        <v>0</v>
      </c>
      <c r="O50" s="39">
        <v>0</v>
      </c>
      <c r="P50" s="39">
        <v>0</v>
      </c>
      <c r="Q50" s="39">
        <v>0</v>
      </c>
      <c r="R50" s="42">
        <f>+M50+Q50</f>
        <v>745253.79</v>
      </c>
      <c r="S50" s="40">
        <f>IFERROR(((+R50/M50)*100),0)</f>
        <v>100</v>
      </c>
      <c r="T50" s="39">
        <v>0</v>
      </c>
      <c r="U50" s="34"/>
    </row>
    <row r="51" spans="1:21" s="18" customFormat="1" x14ac:dyDescent="0.2">
      <c r="A51" s="34"/>
      <c r="B51" s="35" t="s">
        <v>43</v>
      </c>
      <c r="C51" s="36" t="s">
        <v>44</v>
      </c>
      <c r="D51" s="36" t="s">
        <v>41</v>
      </c>
      <c r="E51" s="36" t="s">
        <v>45</v>
      </c>
      <c r="F51" s="36" t="s">
        <v>27</v>
      </c>
      <c r="G51" s="36" t="s">
        <v>27</v>
      </c>
      <c r="H51" s="37" t="s">
        <v>39</v>
      </c>
      <c r="I51" s="41">
        <f t="shared" si="8"/>
        <v>0</v>
      </c>
      <c r="J51" s="41">
        <f t="shared" si="8"/>
        <v>0</v>
      </c>
      <c r="K51" s="41">
        <f t="shared" si="8"/>
        <v>0</v>
      </c>
      <c r="L51" s="41">
        <f t="shared" si="8"/>
        <v>745253.79</v>
      </c>
      <c r="M51" s="24">
        <f>SUM(I51:L51)</f>
        <v>745253.79</v>
      </c>
      <c r="N51" s="39">
        <v>0</v>
      </c>
      <c r="O51" s="39">
        <v>0</v>
      </c>
      <c r="P51" s="39">
        <v>0</v>
      </c>
      <c r="Q51" s="39">
        <v>0</v>
      </c>
      <c r="R51" s="42">
        <f>+M51+Q51</f>
        <v>745253.79</v>
      </c>
      <c r="S51" s="40">
        <f>IFERROR(((+R51/M51)*100),0)</f>
        <v>100</v>
      </c>
      <c r="T51" s="39">
        <v>0</v>
      </c>
      <c r="U51" s="34"/>
    </row>
    <row r="52" spans="1:21" s="18" customFormat="1" x14ac:dyDescent="0.2">
      <c r="A52" s="34"/>
      <c r="B52" s="35" t="s">
        <v>43</v>
      </c>
      <c r="C52" s="36" t="s">
        <v>44</v>
      </c>
      <c r="D52" s="36" t="s">
        <v>41</v>
      </c>
      <c r="E52" s="36" t="s">
        <v>45</v>
      </c>
      <c r="F52" s="36" t="s">
        <v>27</v>
      </c>
      <c r="G52" s="36" t="s">
        <v>27</v>
      </c>
      <c r="H52" s="37" t="s">
        <v>33</v>
      </c>
      <c r="I52" s="29">
        <f>IFERROR(((I51/I48)*100),0)</f>
        <v>0</v>
      </c>
      <c r="J52" s="29">
        <f>IFERROR(((J51/J48)*100),0)</f>
        <v>0</v>
      </c>
      <c r="K52" s="29">
        <f>IFERROR(((K51/K48)*100),0)</f>
        <v>0</v>
      </c>
      <c r="L52" s="29">
        <f>IFERROR(((L51/L48)*100),0)</f>
        <v>745.25378999999998</v>
      </c>
      <c r="M52" s="29">
        <f>IFERROR(((M51/M48)*100),0)</f>
        <v>745.25378999999998</v>
      </c>
      <c r="N52" s="39">
        <v>0</v>
      </c>
      <c r="O52" s="39">
        <v>0</v>
      </c>
      <c r="P52" s="39">
        <v>0</v>
      </c>
      <c r="Q52" s="39">
        <v>0</v>
      </c>
      <c r="R52" s="43">
        <f>IFERROR(((R51/R48)*100),0)</f>
        <v>745.25378999999998</v>
      </c>
      <c r="S52" s="40"/>
      <c r="T52" s="39"/>
      <c r="U52" s="34"/>
    </row>
    <row r="53" spans="1:21" s="18" customFormat="1" x14ac:dyDescent="0.2">
      <c r="A53" s="34"/>
      <c r="B53" s="35" t="s">
        <v>43</v>
      </c>
      <c r="C53" s="36" t="s">
        <v>44</v>
      </c>
      <c r="D53" s="36" t="s">
        <v>41</v>
      </c>
      <c r="E53" s="36" t="s">
        <v>45</v>
      </c>
      <c r="F53" s="36" t="s">
        <v>27</v>
      </c>
      <c r="G53" s="36" t="s">
        <v>27</v>
      </c>
      <c r="H53" s="37" t="s">
        <v>34</v>
      </c>
      <c r="I53" s="29">
        <f>IFERROR(((I51/I49)*100),0)</f>
        <v>0</v>
      </c>
      <c r="J53" s="29">
        <f>IFERROR(((J51/J49)*100),0)</f>
        <v>0</v>
      </c>
      <c r="K53" s="29">
        <f>IFERROR(((K51/K49)*100),0)</f>
        <v>0</v>
      </c>
      <c r="L53" s="29">
        <f>IFERROR(((L51/L49)*100),0)</f>
        <v>100</v>
      </c>
      <c r="M53" s="29">
        <f>IFERROR(((M51/M49)*100),0)</f>
        <v>100</v>
      </c>
      <c r="N53" s="39">
        <v>0</v>
      </c>
      <c r="O53" s="39">
        <v>0</v>
      </c>
      <c r="P53" s="39">
        <v>0</v>
      </c>
      <c r="Q53" s="39">
        <v>0</v>
      </c>
      <c r="R53" s="43">
        <f>IFERROR(((R51/R49)*100),0)</f>
        <v>100</v>
      </c>
      <c r="S53" s="40"/>
      <c r="T53" s="39"/>
      <c r="U53" s="34"/>
    </row>
    <row r="54" spans="1:21" s="18" customFormat="1" x14ac:dyDescent="0.2">
      <c r="A54" s="34"/>
      <c r="B54" s="35" t="s">
        <v>27</v>
      </c>
      <c r="C54" s="36" t="s">
        <v>27</v>
      </c>
      <c r="D54" s="36" t="s">
        <v>27</v>
      </c>
      <c r="E54" s="36" t="s">
        <v>27</v>
      </c>
      <c r="F54" s="36" t="s">
        <v>27</v>
      </c>
      <c r="G54" s="36" t="s">
        <v>27</v>
      </c>
      <c r="H54" s="34"/>
      <c r="I54" s="38"/>
      <c r="J54" s="39"/>
      <c r="K54" s="39"/>
      <c r="L54" s="40"/>
      <c r="M54" s="40"/>
      <c r="N54" s="39"/>
      <c r="O54" s="39"/>
      <c r="P54" s="39"/>
      <c r="Q54" s="39"/>
      <c r="R54" s="40"/>
      <c r="S54" s="40"/>
      <c r="T54" s="39"/>
      <c r="U54" s="34"/>
    </row>
    <row r="55" spans="1:21" s="18" customFormat="1" ht="18" x14ac:dyDescent="0.2">
      <c r="A55" s="34"/>
      <c r="B55" s="35" t="s">
        <v>43</v>
      </c>
      <c r="C55" s="36" t="s">
        <v>44</v>
      </c>
      <c r="D55" s="36" t="s">
        <v>41</v>
      </c>
      <c r="E55" s="36" t="s">
        <v>45</v>
      </c>
      <c r="F55" s="36" t="s">
        <v>47</v>
      </c>
      <c r="G55" s="36" t="s">
        <v>27</v>
      </c>
      <c r="H55" s="37" t="s">
        <v>48</v>
      </c>
      <c r="I55" s="38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40"/>
      <c r="T55" s="39"/>
      <c r="U55" s="34"/>
    </row>
    <row r="56" spans="1:21" s="18" customFormat="1" x14ac:dyDescent="0.2">
      <c r="A56" s="34"/>
      <c r="B56" s="35" t="s">
        <v>43</v>
      </c>
      <c r="C56" s="36" t="s">
        <v>44</v>
      </c>
      <c r="D56" s="36" t="s">
        <v>41</v>
      </c>
      <c r="E56" s="36" t="s">
        <v>45</v>
      </c>
      <c r="F56" s="36" t="s">
        <v>47</v>
      </c>
      <c r="G56" s="36" t="s">
        <v>27</v>
      </c>
      <c r="H56" s="37" t="s">
        <v>36</v>
      </c>
      <c r="I56" s="41">
        <f>+I64</f>
        <v>0</v>
      </c>
      <c r="J56" s="41">
        <f t="shared" ref="J56:L56" si="9">+J64</f>
        <v>0</v>
      </c>
      <c r="K56" s="41">
        <f t="shared" si="9"/>
        <v>0</v>
      </c>
      <c r="L56" s="41">
        <f t="shared" si="9"/>
        <v>100000</v>
      </c>
      <c r="M56" s="24">
        <f>SUM(I56:L56)</f>
        <v>100000</v>
      </c>
      <c r="N56" s="39">
        <v>0</v>
      </c>
      <c r="O56" s="39">
        <v>0</v>
      </c>
      <c r="P56" s="39">
        <v>0</v>
      </c>
      <c r="Q56" s="39">
        <v>0</v>
      </c>
      <c r="R56" s="42">
        <f>+M56+Q56</f>
        <v>100000</v>
      </c>
      <c r="S56" s="40">
        <f>IFERROR(((+R56/M56)*100),0)</f>
        <v>100</v>
      </c>
      <c r="T56" s="39">
        <v>0</v>
      </c>
      <c r="U56" s="34"/>
    </row>
    <row r="57" spans="1:21" s="18" customFormat="1" x14ac:dyDescent="0.2">
      <c r="A57" s="34"/>
      <c r="B57" s="35" t="s">
        <v>43</v>
      </c>
      <c r="C57" s="36" t="s">
        <v>44</v>
      </c>
      <c r="D57" s="36" t="s">
        <v>41</v>
      </c>
      <c r="E57" s="36" t="s">
        <v>45</v>
      </c>
      <c r="F57" s="36" t="s">
        <v>47</v>
      </c>
      <c r="G57" s="36" t="s">
        <v>27</v>
      </c>
      <c r="H57" s="37" t="s">
        <v>37</v>
      </c>
      <c r="I57" s="41">
        <f t="shared" ref="I57:L59" si="10">+I65</f>
        <v>0</v>
      </c>
      <c r="J57" s="41">
        <f t="shared" si="10"/>
        <v>0</v>
      </c>
      <c r="K57" s="41">
        <f t="shared" si="10"/>
        <v>0</v>
      </c>
      <c r="L57" s="41">
        <f t="shared" si="10"/>
        <v>745253.79</v>
      </c>
      <c r="M57" s="24">
        <f>SUM(I57:L57)</f>
        <v>745253.79</v>
      </c>
      <c r="N57" s="39">
        <v>0</v>
      </c>
      <c r="O57" s="39">
        <v>0</v>
      </c>
      <c r="P57" s="39">
        <v>0</v>
      </c>
      <c r="Q57" s="39">
        <v>0</v>
      </c>
      <c r="R57" s="42">
        <f>+M57+Q57</f>
        <v>745253.79</v>
      </c>
      <c r="S57" s="40">
        <f>IFERROR(((+R57/M57)*100),0)</f>
        <v>100</v>
      </c>
      <c r="T57" s="39">
        <v>0</v>
      </c>
      <c r="U57" s="34"/>
    </row>
    <row r="58" spans="1:21" s="18" customFormat="1" x14ac:dyDescent="0.2">
      <c r="A58" s="34"/>
      <c r="B58" s="35" t="s">
        <v>43</v>
      </c>
      <c r="C58" s="36" t="s">
        <v>44</v>
      </c>
      <c r="D58" s="36" t="s">
        <v>41</v>
      </c>
      <c r="E58" s="36" t="s">
        <v>45</v>
      </c>
      <c r="F58" s="36" t="s">
        <v>47</v>
      </c>
      <c r="G58" s="36" t="s">
        <v>27</v>
      </c>
      <c r="H58" s="37" t="s">
        <v>38</v>
      </c>
      <c r="I58" s="41">
        <f t="shared" si="10"/>
        <v>0</v>
      </c>
      <c r="J58" s="41">
        <f t="shared" si="10"/>
        <v>0</v>
      </c>
      <c r="K58" s="41">
        <f t="shared" si="10"/>
        <v>0</v>
      </c>
      <c r="L58" s="41">
        <f t="shared" si="10"/>
        <v>745253.79</v>
      </c>
      <c r="M58" s="24">
        <f>SUM(I58:L58)</f>
        <v>745253.79</v>
      </c>
      <c r="N58" s="39">
        <v>0</v>
      </c>
      <c r="O58" s="39">
        <v>0</v>
      </c>
      <c r="P58" s="39">
        <v>0</v>
      </c>
      <c r="Q58" s="39">
        <v>0</v>
      </c>
      <c r="R58" s="42">
        <f>+M58+Q58</f>
        <v>745253.79</v>
      </c>
      <c r="S58" s="40">
        <f>IFERROR(((+R58/M58)*100),0)</f>
        <v>100</v>
      </c>
      <c r="T58" s="39">
        <v>0</v>
      </c>
      <c r="U58" s="34"/>
    </row>
    <row r="59" spans="1:21" s="18" customFormat="1" x14ac:dyDescent="0.2">
      <c r="A59" s="34"/>
      <c r="B59" s="35" t="s">
        <v>43</v>
      </c>
      <c r="C59" s="36" t="s">
        <v>44</v>
      </c>
      <c r="D59" s="36" t="s">
        <v>41</v>
      </c>
      <c r="E59" s="36" t="s">
        <v>45</v>
      </c>
      <c r="F59" s="36" t="s">
        <v>47</v>
      </c>
      <c r="G59" s="36" t="s">
        <v>27</v>
      </c>
      <c r="H59" s="37" t="s">
        <v>39</v>
      </c>
      <c r="I59" s="41">
        <f t="shared" si="10"/>
        <v>0</v>
      </c>
      <c r="J59" s="41">
        <f t="shared" si="10"/>
        <v>0</v>
      </c>
      <c r="K59" s="41">
        <f t="shared" si="10"/>
        <v>0</v>
      </c>
      <c r="L59" s="41">
        <f t="shared" si="10"/>
        <v>745253.79</v>
      </c>
      <c r="M59" s="24">
        <f>SUM(I59:L59)</f>
        <v>745253.79</v>
      </c>
      <c r="N59" s="39">
        <v>0</v>
      </c>
      <c r="O59" s="39">
        <v>0</v>
      </c>
      <c r="P59" s="39">
        <v>0</v>
      </c>
      <c r="Q59" s="39">
        <v>0</v>
      </c>
      <c r="R59" s="42">
        <f>+M59+Q59</f>
        <v>745253.79</v>
      </c>
      <c r="S59" s="40">
        <f>IFERROR(((+R59/M59)*100),0)</f>
        <v>100</v>
      </c>
      <c r="T59" s="39">
        <v>0</v>
      </c>
      <c r="U59" s="34"/>
    </row>
    <row r="60" spans="1:21" s="18" customFormat="1" x14ac:dyDescent="0.2">
      <c r="A60" s="34"/>
      <c r="B60" s="35" t="s">
        <v>43</v>
      </c>
      <c r="C60" s="36" t="s">
        <v>44</v>
      </c>
      <c r="D60" s="36" t="s">
        <v>41</v>
      </c>
      <c r="E60" s="36" t="s">
        <v>45</v>
      </c>
      <c r="F60" s="36" t="s">
        <v>47</v>
      </c>
      <c r="G60" s="36" t="s">
        <v>27</v>
      </c>
      <c r="H60" s="37" t="s">
        <v>33</v>
      </c>
      <c r="I60" s="29">
        <f>IFERROR(((I59/I56)*100),0)</f>
        <v>0</v>
      </c>
      <c r="J60" s="29">
        <f>IFERROR(((J59/J56)*100),0)</f>
        <v>0</v>
      </c>
      <c r="K60" s="29">
        <f>IFERROR(((K59/K56)*100),0)</f>
        <v>0</v>
      </c>
      <c r="L60" s="29">
        <f>IFERROR(((L59/L56)*100),0)</f>
        <v>745.25378999999998</v>
      </c>
      <c r="M60" s="29">
        <f>IFERROR(((M59/M56)*100),0)</f>
        <v>745.25378999999998</v>
      </c>
      <c r="N60" s="39">
        <v>0</v>
      </c>
      <c r="O60" s="39">
        <v>0</v>
      </c>
      <c r="P60" s="39">
        <v>0</v>
      </c>
      <c r="Q60" s="39">
        <v>0</v>
      </c>
      <c r="R60" s="43">
        <f>IFERROR(((R59/R56)*100),0)</f>
        <v>745.25378999999998</v>
      </c>
      <c r="S60" s="40"/>
      <c r="T60" s="39"/>
      <c r="U60" s="34"/>
    </row>
    <row r="61" spans="1:21" s="18" customFormat="1" x14ac:dyDescent="0.2">
      <c r="A61" s="34"/>
      <c r="B61" s="35" t="s">
        <v>43</v>
      </c>
      <c r="C61" s="36" t="s">
        <v>44</v>
      </c>
      <c r="D61" s="36" t="s">
        <v>41</v>
      </c>
      <c r="E61" s="36" t="s">
        <v>45</v>
      </c>
      <c r="F61" s="36" t="s">
        <v>47</v>
      </c>
      <c r="G61" s="36" t="s">
        <v>27</v>
      </c>
      <c r="H61" s="37" t="s">
        <v>34</v>
      </c>
      <c r="I61" s="29">
        <f>IFERROR(((I59/I57)*100),0)</f>
        <v>0</v>
      </c>
      <c r="J61" s="29">
        <f>IFERROR(((J59/J57)*100),0)</f>
        <v>0</v>
      </c>
      <c r="K61" s="29">
        <f>IFERROR(((K59/K57)*100),0)</f>
        <v>0</v>
      </c>
      <c r="L61" s="29">
        <f>IFERROR(((L59/L57)*100),0)</f>
        <v>100</v>
      </c>
      <c r="M61" s="29">
        <f>IFERROR(((M59/M57)*100),0)</f>
        <v>100</v>
      </c>
      <c r="N61" s="39">
        <v>0</v>
      </c>
      <c r="O61" s="39">
        <v>0</v>
      </c>
      <c r="P61" s="39">
        <v>0</v>
      </c>
      <c r="Q61" s="39">
        <v>0</v>
      </c>
      <c r="R61" s="43">
        <f>IFERROR(((R59/R57)*100),0)</f>
        <v>100</v>
      </c>
      <c r="S61" s="40"/>
      <c r="T61" s="39"/>
      <c r="U61" s="34"/>
    </row>
    <row r="62" spans="1:21" s="18" customFormat="1" x14ac:dyDescent="0.2">
      <c r="A62" s="34"/>
      <c r="B62" s="35" t="s">
        <v>27</v>
      </c>
      <c r="C62" s="36" t="s">
        <v>27</v>
      </c>
      <c r="D62" s="36" t="s">
        <v>27</v>
      </c>
      <c r="E62" s="36" t="s">
        <v>27</v>
      </c>
      <c r="F62" s="36" t="s">
        <v>27</v>
      </c>
      <c r="G62" s="36" t="s">
        <v>27</v>
      </c>
      <c r="H62" s="34"/>
      <c r="I62" s="38"/>
      <c r="J62" s="39"/>
      <c r="K62" s="39"/>
      <c r="L62" s="40"/>
      <c r="M62" s="40"/>
      <c r="N62" s="39"/>
      <c r="O62" s="39"/>
      <c r="P62" s="39"/>
      <c r="Q62" s="39"/>
      <c r="R62" s="40"/>
      <c r="S62" s="40"/>
      <c r="T62" s="39"/>
      <c r="U62" s="34"/>
    </row>
    <row r="63" spans="1:21" s="18" customFormat="1" x14ac:dyDescent="0.2">
      <c r="A63" s="34"/>
      <c r="B63" s="35" t="s">
        <v>43</v>
      </c>
      <c r="C63" s="36" t="s">
        <v>44</v>
      </c>
      <c r="D63" s="36" t="s">
        <v>41</v>
      </c>
      <c r="E63" s="36" t="s">
        <v>45</v>
      </c>
      <c r="F63" s="36" t="s">
        <v>47</v>
      </c>
      <c r="G63" s="36" t="s">
        <v>49</v>
      </c>
      <c r="H63" s="37" t="s">
        <v>50</v>
      </c>
      <c r="I63" s="38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40"/>
      <c r="T63" s="39"/>
      <c r="U63" s="34"/>
    </row>
    <row r="64" spans="1:21" s="18" customFormat="1" x14ac:dyDescent="0.2">
      <c r="A64" s="34"/>
      <c r="B64" s="35" t="s">
        <v>43</v>
      </c>
      <c r="C64" s="36" t="s">
        <v>44</v>
      </c>
      <c r="D64" s="36" t="s">
        <v>41</v>
      </c>
      <c r="E64" s="36" t="s">
        <v>45</v>
      </c>
      <c r="F64" s="36" t="s">
        <v>47</v>
      </c>
      <c r="G64" s="36" t="s">
        <v>49</v>
      </c>
      <c r="H64" s="37" t="s">
        <v>36</v>
      </c>
      <c r="I64" s="44">
        <v>0</v>
      </c>
      <c r="J64" s="44">
        <v>0</v>
      </c>
      <c r="K64" s="44">
        <v>0</v>
      </c>
      <c r="L64" s="44">
        <v>100000</v>
      </c>
      <c r="M64" s="24">
        <f>SUM(I64:L64)</f>
        <v>100000</v>
      </c>
      <c r="N64" s="39">
        <v>0</v>
      </c>
      <c r="O64" s="39">
        <v>0</v>
      </c>
      <c r="P64" s="39">
        <v>0</v>
      </c>
      <c r="Q64" s="39">
        <f>SUM(N64:P64)</f>
        <v>0</v>
      </c>
      <c r="R64" s="42">
        <f>+M64+Q64</f>
        <v>100000</v>
      </c>
      <c r="S64" s="40">
        <f>IFERROR(((+R64/M64)*100),0)</f>
        <v>100</v>
      </c>
      <c r="T64" s="39">
        <v>0</v>
      </c>
      <c r="U64" s="34"/>
    </row>
    <row r="65" spans="1:21" s="18" customFormat="1" x14ac:dyDescent="0.2">
      <c r="A65" s="34"/>
      <c r="B65" s="35" t="s">
        <v>43</v>
      </c>
      <c r="C65" s="36" t="s">
        <v>44</v>
      </c>
      <c r="D65" s="36" t="s">
        <v>41</v>
      </c>
      <c r="E65" s="36" t="s">
        <v>45</v>
      </c>
      <c r="F65" s="36" t="s">
        <v>47</v>
      </c>
      <c r="G65" s="36" t="s">
        <v>49</v>
      </c>
      <c r="H65" s="37" t="s">
        <v>37</v>
      </c>
      <c r="I65" s="44">
        <v>0</v>
      </c>
      <c r="J65" s="44">
        <v>0</v>
      </c>
      <c r="K65" s="44">
        <v>0</v>
      </c>
      <c r="L65" s="44">
        <v>745253.79</v>
      </c>
      <c r="M65" s="24">
        <f>SUM(I65:L65)</f>
        <v>745253.79</v>
      </c>
      <c r="N65" s="39">
        <v>0</v>
      </c>
      <c r="O65" s="39">
        <v>0</v>
      </c>
      <c r="P65" s="39">
        <v>0</v>
      </c>
      <c r="Q65" s="39">
        <f t="shared" ref="Q65:Q67" si="11">SUM(N65:P65)</f>
        <v>0</v>
      </c>
      <c r="R65" s="42">
        <f>+M65+Q65</f>
        <v>745253.79</v>
      </c>
      <c r="S65" s="40">
        <f>IFERROR(((+R65/M65)*100),0)</f>
        <v>100</v>
      </c>
      <c r="T65" s="39">
        <v>0</v>
      </c>
      <c r="U65" s="34"/>
    </row>
    <row r="66" spans="1:21" s="18" customFormat="1" x14ac:dyDescent="0.2">
      <c r="A66" s="34"/>
      <c r="B66" s="35" t="s">
        <v>43</v>
      </c>
      <c r="C66" s="36" t="s">
        <v>44</v>
      </c>
      <c r="D66" s="36" t="s">
        <v>41</v>
      </c>
      <c r="E66" s="36" t="s">
        <v>45</v>
      </c>
      <c r="F66" s="36" t="s">
        <v>47</v>
      </c>
      <c r="G66" s="36" t="s">
        <v>49</v>
      </c>
      <c r="H66" s="37" t="s">
        <v>38</v>
      </c>
      <c r="I66" s="44">
        <v>0</v>
      </c>
      <c r="J66" s="44">
        <v>0</v>
      </c>
      <c r="K66" s="44">
        <v>0</v>
      </c>
      <c r="L66" s="44">
        <v>745253.79</v>
      </c>
      <c r="M66" s="24">
        <f>SUM(I66:L66)</f>
        <v>745253.79</v>
      </c>
      <c r="N66" s="39">
        <v>0</v>
      </c>
      <c r="O66" s="39">
        <v>0</v>
      </c>
      <c r="P66" s="39">
        <v>0</v>
      </c>
      <c r="Q66" s="39">
        <f t="shared" si="11"/>
        <v>0</v>
      </c>
      <c r="R66" s="42">
        <f>+M66+Q66</f>
        <v>745253.79</v>
      </c>
      <c r="S66" s="40">
        <f>IFERROR(((+R66/M66)*100),0)</f>
        <v>100</v>
      </c>
      <c r="T66" s="39">
        <v>0</v>
      </c>
      <c r="U66" s="34"/>
    </row>
    <row r="67" spans="1:21" s="18" customFormat="1" x14ac:dyDescent="0.2">
      <c r="A67" s="34"/>
      <c r="B67" s="35" t="s">
        <v>43</v>
      </c>
      <c r="C67" s="36" t="s">
        <v>44</v>
      </c>
      <c r="D67" s="36" t="s">
        <v>41</v>
      </c>
      <c r="E67" s="36" t="s">
        <v>45</v>
      </c>
      <c r="F67" s="36" t="s">
        <v>47</v>
      </c>
      <c r="G67" s="36" t="s">
        <v>49</v>
      </c>
      <c r="H67" s="37" t="s">
        <v>39</v>
      </c>
      <c r="I67" s="45">
        <v>0</v>
      </c>
      <c r="J67" s="44">
        <v>0</v>
      </c>
      <c r="K67" s="45">
        <v>0</v>
      </c>
      <c r="L67" s="44">
        <v>745253.79</v>
      </c>
      <c r="M67" s="24">
        <f>SUM(I67:L67)</f>
        <v>745253.79</v>
      </c>
      <c r="N67" s="39">
        <v>0</v>
      </c>
      <c r="O67" s="39">
        <v>0</v>
      </c>
      <c r="P67" s="39"/>
      <c r="Q67" s="39">
        <f t="shared" si="11"/>
        <v>0</v>
      </c>
      <c r="R67" s="42">
        <f>+M67+Q67</f>
        <v>745253.79</v>
      </c>
      <c r="S67" s="40">
        <f>IFERROR(((+R67/M67)*100),0)</f>
        <v>100</v>
      </c>
      <c r="T67" s="39">
        <v>0</v>
      </c>
      <c r="U67" s="34"/>
    </row>
    <row r="68" spans="1:21" s="18" customFormat="1" x14ac:dyDescent="0.2">
      <c r="A68" s="34"/>
      <c r="B68" s="35" t="s">
        <v>43</v>
      </c>
      <c r="C68" s="36" t="s">
        <v>44</v>
      </c>
      <c r="D68" s="36" t="s">
        <v>41</v>
      </c>
      <c r="E68" s="36" t="s">
        <v>45</v>
      </c>
      <c r="F68" s="36" t="s">
        <v>47</v>
      </c>
      <c r="G68" s="36" t="s">
        <v>49</v>
      </c>
      <c r="H68" s="37" t="s">
        <v>33</v>
      </c>
      <c r="I68" s="29">
        <f>IFERROR(((I67/I64)*100),0)</f>
        <v>0</v>
      </c>
      <c r="J68" s="29">
        <f>IFERROR(((J67/J64)*100),0)</f>
        <v>0</v>
      </c>
      <c r="K68" s="29">
        <f>IFERROR(((K67/K64)*100),0)</f>
        <v>0</v>
      </c>
      <c r="L68" s="29">
        <f>IFERROR(((L67/L64)*100),0)</f>
        <v>745.25378999999998</v>
      </c>
      <c r="M68" s="29">
        <f>IFERROR(((M67/M64)*100),0)</f>
        <v>745.25378999999998</v>
      </c>
      <c r="N68" s="39">
        <v>0</v>
      </c>
      <c r="O68" s="39">
        <v>0</v>
      </c>
      <c r="P68" s="39">
        <v>0</v>
      </c>
      <c r="Q68" s="39">
        <f>IFERROR(((Q67/Q64)*100),0)</f>
        <v>0</v>
      </c>
      <c r="R68" s="43">
        <f>IFERROR(((R67/R64)*100),0)</f>
        <v>745.25378999999998</v>
      </c>
      <c r="S68" s="40"/>
      <c r="T68" s="39"/>
      <c r="U68" s="34"/>
    </row>
    <row r="69" spans="1:21" s="18" customFormat="1" x14ac:dyDescent="0.2">
      <c r="A69" s="34"/>
      <c r="B69" s="35" t="s">
        <v>43</v>
      </c>
      <c r="C69" s="36" t="s">
        <v>44</v>
      </c>
      <c r="D69" s="36" t="s">
        <v>41</v>
      </c>
      <c r="E69" s="36" t="s">
        <v>45</v>
      </c>
      <c r="F69" s="36" t="s">
        <v>47</v>
      </c>
      <c r="G69" s="36" t="s">
        <v>49</v>
      </c>
      <c r="H69" s="37" t="s">
        <v>34</v>
      </c>
      <c r="I69" s="29">
        <f>IFERROR(((I67/I65)*100),0)</f>
        <v>0</v>
      </c>
      <c r="J69" s="29">
        <f>IFERROR(((J67/J65)*100),0)</f>
        <v>0</v>
      </c>
      <c r="K69" s="29">
        <f>IFERROR(((K67/K65)*100),0)</f>
        <v>0</v>
      </c>
      <c r="L69" s="29">
        <f>IFERROR(((L67/L65)*100),0)</f>
        <v>100</v>
      </c>
      <c r="M69" s="29">
        <f>IFERROR(((M67/M65)*100),0)</f>
        <v>100</v>
      </c>
      <c r="N69" s="39">
        <v>0</v>
      </c>
      <c r="O69" s="39">
        <v>0</v>
      </c>
      <c r="P69" s="39">
        <v>0</v>
      </c>
      <c r="Q69" s="39">
        <f>IFERROR(((Q67/Q65)*100),0)</f>
        <v>0</v>
      </c>
      <c r="R69" s="43">
        <f>IFERROR(((R67/R65)*100),0)</f>
        <v>100</v>
      </c>
      <c r="S69" s="40"/>
      <c r="T69" s="39"/>
      <c r="U69" s="34"/>
    </row>
    <row r="70" spans="1:21" s="18" customFormat="1" x14ac:dyDescent="0.2">
      <c r="A70" s="16"/>
      <c r="B70" s="20" t="s">
        <v>27</v>
      </c>
      <c r="C70" s="21" t="s">
        <v>27</v>
      </c>
      <c r="D70" s="21" t="s">
        <v>27</v>
      </c>
      <c r="E70" s="21" t="s">
        <v>27</v>
      </c>
      <c r="F70" s="21" t="s">
        <v>27</v>
      </c>
      <c r="G70" s="21" t="s">
        <v>27</v>
      </c>
      <c r="H70" s="16"/>
      <c r="I70" s="33"/>
      <c r="J70" s="25"/>
      <c r="K70" s="25"/>
      <c r="L70" s="27"/>
      <c r="M70" s="27"/>
      <c r="N70" s="25"/>
      <c r="O70" s="25"/>
      <c r="P70" s="25"/>
      <c r="Q70" s="25"/>
      <c r="R70" s="27"/>
      <c r="S70" s="27"/>
      <c r="T70" s="25"/>
      <c r="U70" s="16"/>
    </row>
    <row r="71" spans="1:21" s="18" customFormat="1" x14ac:dyDescent="0.2">
      <c r="A71" s="16"/>
      <c r="B71" s="20" t="s">
        <v>43</v>
      </c>
      <c r="C71" s="21" t="s">
        <v>44</v>
      </c>
      <c r="D71" s="21" t="s">
        <v>51</v>
      </c>
      <c r="E71" s="21" t="s">
        <v>27</v>
      </c>
      <c r="F71" s="21" t="s">
        <v>27</v>
      </c>
      <c r="G71" s="21" t="s">
        <v>27</v>
      </c>
      <c r="H71" s="22" t="s">
        <v>52</v>
      </c>
      <c r="I71" s="33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7"/>
      <c r="T71" s="25"/>
      <c r="U71" s="16"/>
    </row>
    <row r="72" spans="1:21" s="18" customFormat="1" x14ac:dyDescent="0.2">
      <c r="A72" s="16"/>
      <c r="B72" s="20" t="s">
        <v>43</v>
      </c>
      <c r="C72" s="21" t="s">
        <v>44</v>
      </c>
      <c r="D72" s="21" t="s">
        <v>51</v>
      </c>
      <c r="E72" s="21" t="s">
        <v>27</v>
      </c>
      <c r="F72" s="21" t="s">
        <v>27</v>
      </c>
      <c r="G72" s="21" t="s">
        <v>27</v>
      </c>
      <c r="H72" s="22" t="s">
        <v>36</v>
      </c>
      <c r="I72" s="23">
        <f>+I80</f>
        <v>36659830</v>
      </c>
      <c r="J72" s="23">
        <f t="shared" ref="J72:L72" si="12">+J80</f>
        <v>900000</v>
      </c>
      <c r="K72" s="23">
        <f t="shared" si="12"/>
        <v>0</v>
      </c>
      <c r="L72" s="23">
        <f t="shared" si="12"/>
        <v>0</v>
      </c>
      <c r="M72" s="24">
        <f>SUM(I72:L72)</f>
        <v>37559830</v>
      </c>
      <c r="N72" s="25">
        <v>0</v>
      </c>
      <c r="O72" s="25">
        <v>0</v>
      </c>
      <c r="P72" s="25">
        <v>0</v>
      </c>
      <c r="Q72" s="25">
        <v>0</v>
      </c>
      <c r="R72" s="26">
        <f>+M72+Q72</f>
        <v>37559830</v>
      </c>
      <c r="S72" s="27">
        <f>IFERROR(((+R72/M72)*100),0)</f>
        <v>100</v>
      </c>
      <c r="T72" s="25">
        <v>0</v>
      </c>
      <c r="U72" s="16"/>
    </row>
    <row r="73" spans="1:21" s="18" customFormat="1" x14ac:dyDescent="0.2">
      <c r="A73" s="16"/>
      <c r="B73" s="20" t="s">
        <v>43</v>
      </c>
      <c r="C73" s="21" t="s">
        <v>44</v>
      </c>
      <c r="D73" s="21" t="s">
        <v>51</v>
      </c>
      <c r="E73" s="21" t="s">
        <v>27</v>
      </c>
      <c r="F73" s="21" t="s">
        <v>27</v>
      </c>
      <c r="G73" s="21" t="s">
        <v>27</v>
      </c>
      <c r="H73" s="22" t="s">
        <v>37</v>
      </c>
      <c r="I73" s="23">
        <f t="shared" ref="I73:L75" si="13">+I81</f>
        <v>36340950.679999992</v>
      </c>
      <c r="J73" s="23">
        <f t="shared" si="13"/>
        <v>1500000</v>
      </c>
      <c r="K73" s="23">
        <f t="shared" si="13"/>
        <v>0</v>
      </c>
      <c r="L73" s="23">
        <f t="shared" si="13"/>
        <v>0</v>
      </c>
      <c r="M73" s="24">
        <f>SUM(I73:L73)</f>
        <v>37840950.679999992</v>
      </c>
      <c r="N73" s="25">
        <v>0</v>
      </c>
      <c r="O73" s="25">
        <v>0</v>
      </c>
      <c r="P73" s="25">
        <v>0</v>
      </c>
      <c r="Q73" s="25">
        <v>0</v>
      </c>
      <c r="R73" s="26">
        <f>+M73+Q73</f>
        <v>37840950.679999992</v>
      </c>
      <c r="S73" s="27">
        <f>IFERROR(((+R73/M73)*100),0)</f>
        <v>100</v>
      </c>
      <c r="T73" s="25">
        <v>0</v>
      </c>
      <c r="U73" s="16"/>
    </row>
    <row r="74" spans="1:21" s="18" customFormat="1" x14ac:dyDescent="0.2">
      <c r="A74" s="16"/>
      <c r="B74" s="20" t="s">
        <v>43</v>
      </c>
      <c r="C74" s="21" t="s">
        <v>44</v>
      </c>
      <c r="D74" s="21" t="s">
        <v>51</v>
      </c>
      <c r="E74" s="21" t="s">
        <v>27</v>
      </c>
      <c r="F74" s="21" t="s">
        <v>27</v>
      </c>
      <c r="G74" s="21" t="s">
        <v>27</v>
      </c>
      <c r="H74" s="22" t="s">
        <v>38</v>
      </c>
      <c r="I74" s="23">
        <f t="shared" si="13"/>
        <v>36340951.109999999</v>
      </c>
      <c r="J74" s="23">
        <f t="shared" si="13"/>
        <v>1500000</v>
      </c>
      <c r="K74" s="23">
        <f t="shared" si="13"/>
        <v>0</v>
      </c>
      <c r="L74" s="23">
        <f t="shared" si="13"/>
        <v>0</v>
      </c>
      <c r="M74" s="24">
        <f>SUM(I74:L74)</f>
        <v>37840951.109999999</v>
      </c>
      <c r="N74" s="25">
        <v>0</v>
      </c>
      <c r="O74" s="25">
        <v>0</v>
      </c>
      <c r="P74" s="25">
        <v>0</v>
      </c>
      <c r="Q74" s="25">
        <v>0</v>
      </c>
      <c r="R74" s="26">
        <f>+M74+Q74</f>
        <v>37840951.109999999</v>
      </c>
      <c r="S74" s="27">
        <f>IFERROR(((+R74/M74)*100),0)</f>
        <v>100</v>
      </c>
      <c r="T74" s="25">
        <v>0</v>
      </c>
      <c r="U74" s="16"/>
    </row>
    <row r="75" spans="1:21" s="18" customFormat="1" x14ac:dyDescent="0.2">
      <c r="A75" s="16"/>
      <c r="B75" s="20" t="s">
        <v>43</v>
      </c>
      <c r="C75" s="21" t="s">
        <v>44</v>
      </c>
      <c r="D75" s="21" t="s">
        <v>51</v>
      </c>
      <c r="E75" s="21" t="s">
        <v>27</v>
      </c>
      <c r="F75" s="21" t="s">
        <v>27</v>
      </c>
      <c r="G75" s="21" t="s">
        <v>27</v>
      </c>
      <c r="H75" s="22" t="s">
        <v>39</v>
      </c>
      <c r="I75" s="23">
        <f t="shared" si="13"/>
        <v>36340951.109999999</v>
      </c>
      <c r="J75" s="23">
        <f t="shared" si="13"/>
        <v>1500000</v>
      </c>
      <c r="K75" s="23">
        <f t="shared" si="13"/>
        <v>0</v>
      </c>
      <c r="L75" s="23">
        <f t="shared" si="13"/>
        <v>0</v>
      </c>
      <c r="M75" s="24">
        <f>SUM(I75:L75)</f>
        <v>37840951.109999999</v>
      </c>
      <c r="N75" s="25">
        <v>0</v>
      </c>
      <c r="O75" s="25">
        <v>0</v>
      </c>
      <c r="P75" s="25">
        <v>0</v>
      </c>
      <c r="Q75" s="25">
        <v>0</v>
      </c>
      <c r="R75" s="26">
        <f>+M75+Q75</f>
        <v>37840951.109999999</v>
      </c>
      <c r="S75" s="27">
        <f>IFERROR(((+R75/M75)*100),0)</f>
        <v>100</v>
      </c>
      <c r="T75" s="25">
        <v>0</v>
      </c>
      <c r="U75" s="16"/>
    </row>
    <row r="76" spans="1:21" s="18" customFormat="1" x14ac:dyDescent="0.2">
      <c r="A76" s="16"/>
      <c r="B76" s="20" t="s">
        <v>43</v>
      </c>
      <c r="C76" s="21" t="s">
        <v>44</v>
      </c>
      <c r="D76" s="21" t="s">
        <v>51</v>
      </c>
      <c r="E76" s="21" t="s">
        <v>27</v>
      </c>
      <c r="F76" s="21" t="s">
        <v>27</v>
      </c>
      <c r="G76" s="21" t="s">
        <v>27</v>
      </c>
      <c r="H76" s="22" t="s">
        <v>33</v>
      </c>
      <c r="I76" s="29">
        <f>IFERROR(((I75/I72)*100),0)</f>
        <v>99.130168115891422</v>
      </c>
      <c r="J76" s="29">
        <f>IFERROR(((J75/J72)*100),0)</f>
        <v>166.66666666666669</v>
      </c>
      <c r="K76" s="29">
        <f>IFERROR(((K75/K72)*100),0)</f>
        <v>0</v>
      </c>
      <c r="L76" s="29">
        <f>IFERROR(((L75/L72)*100),0)</f>
        <v>0</v>
      </c>
      <c r="M76" s="29">
        <f>IFERROR(((M75/M72)*100),0)</f>
        <v>100.74846214692666</v>
      </c>
      <c r="N76" s="25">
        <v>0</v>
      </c>
      <c r="O76" s="25">
        <v>0</v>
      </c>
      <c r="P76" s="25">
        <v>0</v>
      </c>
      <c r="Q76" s="25">
        <v>0</v>
      </c>
      <c r="R76" s="30">
        <f>IFERROR(((R75/R72)*100),0)</f>
        <v>100.74846214692666</v>
      </c>
      <c r="S76" s="27"/>
      <c r="T76" s="25"/>
      <c r="U76" s="16"/>
    </row>
    <row r="77" spans="1:21" s="18" customFormat="1" x14ac:dyDescent="0.2">
      <c r="A77" s="16"/>
      <c r="B77" s="20" t="s">
        <v>43</v>
      </c>
      <c r="C77" s="21" t="s">
        <v>44</v>
      </c>
      <c r="D77" s="21" t="s">
        <v>51</v>
      </c>
      <c r="E77" s="21" t="s">
        <v>27</v>
      </c>
      <c r="F77" s="21" t="s">
        <v>27</v>
      </c>
      <c r="G77" s="21" t="s">
        <v>27</v>
      </c>
      <c r="H77" s="22" t="s">
        <v>34</v>
      </c>
      <c r="I77" s="29">
        <f>IFERROR(((I75/I73)*100),0)</f>
        <v>100.0000011832382</v>
      </c>
      <c r="J77" s="29">
        <f>IFERROR(((J75/J73)*100),0)</f>
        <v>100</v>
      </c>
      <c r="K77" s="29">
        <f>IFERROR(((K75/K73)*100),0)</f>
        <v>0</v>
      </c>
      <c r="L77" s="29">
        <f>IFERROR(((L75/L73)*100),0)</f>
        <v>0</v>
      </c>
      <c r="M77" s="29">
        <f>IFERROR(((M75/M73)*100),0)</f>
        <v>100.00000113633511</v>
      </c>
      <c r="N77" s="25">
        <v>0</v>
      </c>
      <c r="O77" s="25">
        <v>0</v>
      </c>
      <c r="P77" s="25">
        <v>0</v>
      </c>
      <c r="Q77" s="25">
        <v>0</v>
      </c>
      <c r="R77" s="30">
        <f>IFERROR(((R75/R73)*100),0)</f>
        <v>100.00000113633511</v>
      </c>
      <c r="S77" s="27"/>
      <c r="T77" s="25"/>
      <c r="U77" s="16"/>
    </row>
    <row r="78" spans="1:21" s="18" customFormat="1" x14ac:dyDescent="0.2">
      <c r="A78" s="16"/>
      <c r="B78" s="20" t="s">
        <v>27</v>
      </c>
      <c r="C78" s="21" t="s">
        <v>27</v>
      </c>
      <c r="D78" s="21" t="s">
        <v>27</v>
      </c>
      <c r="E78" s="21" t="s">
        <v>27</v>
      </c>
      <c r="F78" s="21" t="s">
        <v>27</v>
      </c>
      <c r="G78" s="21" t="s">
        <v>27</v>
      </c>
      <c r="H78" s="16"/>
      <c r="I78" s="30"/>
      <c r="J78" s="27"/>
      <c r="K78" s="25"/>
      <c r="L78" s="25"/>
      <c r="M78" s="27"/>
      <c r="N78" s="25"/>
      <c r="O78" s="25"/>
      <c r="P78" s="25"/>
      <c r="Q78" s="25"/>
      <c r="R78" s="27"/>
      <c r="S78" s="27"/>
      <c r="T78" s="25"/>
      <c r="U78" s="16"/>
    </row>
    <row r="79" spans="1:21" s="18" customFormat="1" x14ac:dyDescent="0.2">
      <c r="A79" s="16"/>
      <c r="B79" s="20" t="s">
        <v>43</v>
      </c>
      <c r="C79" s="21" t="s">
        <v>44</v>
      </c>
      <c r="D79" s="21" t="s">
        <v>51</v>
      </c>
      <c r="E79" s="21" t="s">
        <v>53</v>
      </c>
      <c r="F79" s="21" t="s">
        <v>27</v>
      </c>
      <c r="G79" s="21" t="s">
        <v>27</v>
      </c>
      <c r="H79" s="22" t="s">
        <v>54</v>
      </c>
      <c r="I79" s="33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7"/>
      <c r="T79" s="25"/>
      <c r="U79" s="16"/>
    </row>
    <row r="80" spans="1:21" s="18" customFormat="1" x14ac:dyDescent="0.2">
      <c r="A80" s="16"/>
      <c r="B80" s="20" t="s">
        <v>43</v>
      </c>
      <c r="C80" s="21" t="s">
        <v>44</v>
      </c>
      <c r="D80" s="21" t="s">
        <v>51</v>
      </c>
      <c r="E80" s="21" t="s">
        <v>53</v>
      </c>
      <c r="F80" s="21" t="s">
        <v>27</v>
      </c>
      <c r="G80" s="21" t="s">
        <v>27</v>
      </c>
      <c r="H80" s="22" t="s">
        <v>36</v>
      </c>
      <c r="I80" s="23">
        <f>+I88</f>
        <v>36659830</v>
      </c>
      <c r="J80" s="23">
        <f t="shared" ref="J80:L80" si="14">+J88</f>
        <v>900000</v>
      </c>
      <c r="K80" s="23">
        <f t="shared" si="14"/>
        <v>0</v>
      </c>
      <c r="L80" s="23">
        <f t="shared" si="14"/>
        <v>0</v>
      </c>
      <c r="M80" s="24">
        <f>SUM(I80:L80)</f>
        <v>37559830</v>
      </c>
      <c r="N80" s="25">
        <v>0</v>
      </c>
      <c r="O80" s="25">
        <v>0</v>
      </c>
      <c r="P80" s="25">
        <v>0</v>
      </c>
      <c r="Q80" s="25">
        <v>0</v>
      </c>
      <c r="R80" s="26">
        <f>+M80+Q80</f>
        <v>37559830</v>
      </c>
      <c r="S80" s="27">
        <f>IFERROR(((+R80/M80)*100),0)</f>
        <v>100</v>
      </c>
      <c r="T80" s="25">
        <v>0</v>
      </c>
      <c r="U80" s="16"/>
    </row>
    <row r="81" spans="1:21" s="18" customFormat="1" x14ac:dyDescent="0.2">
      <c r="A81" s="16"/>
      <c r="B81" s="20" t="s">
        <v>43</v>
      </c>
      <c r="C81" s="21" t="s">
        <v>44</v>
      </c>
      <c r="D81" s="21" t="s">
        <v>51</v>
      </c>
      <c r="E81" s="21" t="s">
        <v>53</v>
      </c>
      <c r="F81" s="21" t="s">
        <v>27</v>
      </c>
      <c r="G81" s="21" t="s">
        <v>27</v>
      </c>
      <c r="H81" s="22" t="s">
        <v>37</v>
      </c>
      <c r="I81" s="23">
        <f t="shared" ref="I81:L83" si="15">+I89</f>
        <v>36340950.679999992</v>
      </c>
      <c r="J81" s="23">
        <f t="shared" si="15"/>
        <v>1500000</v>
      </c>
      <c r="K81" s="23">
        <f t="shared" si="15"/>
        <v>0</v>
      </c>
      <c r="L81" s="23">
        <f t="shared" si="15"/>
        <v>0</v>
      </c>
      <c r="M81" s="24">
        <f>SUM(I81:L81)</f>
        <v>37840950.679999992</v>
      </c>
      <c r="N81" s="25">
        <v>0</v>
      </c>
      <c r="O81" s="25">
        <v>0</v>
      </c>
      <c r="P81" s="25">
        <v>0</v>
      </c>
      <c r="Q81" s="25">
        <v>0</v>
      </c>
      <c r="R81" s="26">
        <f>+M81+Q81</f>
        <v>37840950.679999992</v>
      </c>
      <c r="S81" s="27">
        <f>IFERROR(((+R81/M81)*100),0)</f>
        <v>100</v>
      </c>
      <c r="T81" s="25">
        <v>0</v>
      </c>
      <c r="U81" s="16"/>
    </row>
    <row r="82" spans="1:21" s="18" customFormat="1" x14ac:dyDescent="0.2">
      <c r="A82" s="16"/>
      <c r="B82" s="20" t="s">
        <v>43</v>
      </c>
      <c r="C82" s="21" t="s">
        <v>44</v>
      </c>
      <c r="D82" s="21" t="s">
        <v>51</v>
      </c>
      <c r="E82" s="21" t="s">
        <v>53</v>
      </c>
      <c r="F82" s="21" t="s">
        <v>27</v>
      </c>
      <c r="G82" s="21" t="s">
        <v>27</v>
      </c>
      <c r="H82" s="22" t="s">
        <v>38</v>
      </c>
      <c r="I82" s="23">
        <f t="shared" si="15"/>
        <v>36340951.109999999</v>
      </c>
      <c r="J82" s="23">
        <f t="shared" si="15"/>
        <v>1500000</v>
      </c>
      <c r="K82" s="23">
        <f t="shared" si="15"/>
        <v>0</v>
      </c>
      <c r="L82" s="23">
        <f t="shared" si="15"/>
        <v>0</v>
      </c>
      <c r="M82" s="24">
        <f>SUM(I82:L82)</f>
        <v>37840951.109999999</v>
      </c>
      <c r="N82" s="25">
        <v>0</v>
      </c>
      <c r="O82" s="25">
        <v>0</v>
      </c>
      <c r="P82" s="25">
        <v>0</v>
      </c>
      <c r="Q82" s="25">
        <v>0</v>
      </c>
      <c r="R82" s="26">
        <f>+M82+Q82</f>
        <v>37840951.109999999</v>
      </c>
      <c r="S82" s="27">
        <f>IFERROR(((+R82/M82)*100),0)</f>
        <v>100</v>
      </c>
      <c r="T82" s="25">
        <v>0</v>
      </c>
      <c r="U82" s="16"/>
    </row>
    <row r="83" spans="1:21" s="18" customFormat="1" x14ac:dyDescent="0.2">
      <c r="A83" s="16"/>
      <c r="B83" s="20" t="s">
        <v>43</v>
      </c>
      <c r="C83" s="21" t="s">
        <v>44</v>
      </c>
      <c r="D83" s="21" t="s">
        <v>51</v>
      </c>
      <c r="E83" s="21" t="s">
        <v>53</v>
      </c>
      <c r="F83" s="21" t="s">
        <v>27</v>
      </c>
      <c r="G83" s="21" t="s">
        <v>27</v>
      </c>
      <c r="H83" s="22" t="s">
        <v>39</v>
      </c>
      <c r="I83" s="23">
        <f t="shared" si="15"/>
        <v>36340951.109999999</v>
      </c>
      <c r="J83" s="23">
        <f t="shared" si="15"/>
        <v>1500000</v>
      </c>
      <c r="K83" s="23">
        <f t="shared" si="15"/>
        <v>0</v>
      </c>
      <c r="L83" s="23">
        <f t="shared" si="15"/>
        <v>0</v>
      </c>
      <c r="M83" s="24">
        <f>SUM(I83:L83)</f>
        <v>37840951.109999999</v>
      </c>
      <c r="N83" s="25">
        <v>0</v>
      </c>
      <c r="O83" s="25">
        <v>0</v>
      </c>
      <c r="P83" s="25">
        <v>0</v>
      </c>
      <c r="Q83" s="25">
        <v>0</v>
      </c>
      <c r="R83" s="26">
        <f>+M83+Q83</f>
        <v>37840951.109999999</v>
      </c>
      <c r="S83" s="27">
        <f>IFERROR(((+R83/M83)*100),0)</f>
        <v>100</v>
      </c>
      <c r="T83" s="25">
        <v>0</v>
      </c>
      <c r="U83" s="16"/>
    </row>
    <row r="84" spans="1:21" s="18" customFormat="1" x14ac:dyDescent="0.2">
      <c r="A84" s="16"/>
      <c r="B84" s="20" t="s">
        <v>43</v>
      </c>
      <c r="C84" s="21" t="s">
        <v>44</v>
      </c>
      <c r="D84" s="21" t="s">
        <v>51</v>
      </c>
      <c r="E84" s="21" t="s">
        <v>53</v>
      </c>
      <c r="F84" s="21" t="s">
        <v>27</v>
      </c>
      <c r="G84" s="21" t="s">
        <v>27</v>
      </c>
      <c r="H84" s="22" t="s">
        <v>33</v>
      </c>
      <c r="I84" s="29">
        <f>IFERROR(((I83/I80)*100),0)</f>
        <v>99.130168115891422</v>
      </c>
      <c r="J84" s="29">
        <f>IFERROR(((J83/J80)*100),0)</f>
        <v>166.66666666666669</v>
      </c>
      <c r="K84" s="29">
        <f>IFERROR(((K83/K80)*100),0)</f>
        <v>0</v>
      </c>
      <c r="L84" s="29">
        <f>IFERROR(((L83/L80)*100),0)</f>
        <v>0</v>
      </c>
      <c r="M84" s="29">
        <f>IFERROR(((M83/M80)*100),0)</f>
        <v>100.74846214692666</v>
      </c>
      <c r="N84" s="25">
        <v>0</v>
      </c>
      <c r="O84" s="25">
        <v>0</v>
      </c>
      <c r="P84" s="25">
        <v>0</v>
      </c>
      <c r="Q84" s="25">
        <v>0</v>
      </c>
      <c r="R84" s="30">
        <f>IFERROR(((R83/R80)*100),0)</f>
        <v>100.74846214692666</v>
      </c>
      <c r="S84" s="27"/>
      <c r="T84" s="25"/>
      <c r="U84" s="16"/>
    </row>
    <row r="85" spans="1:21" s="18" customFormat="1" x14ac:dyDescent="0.2">
      <c r="A85" s="16"/>
      <c r="B85" s="20" t="s">
        <v>43</v>
      </c>
      <c r="C85" s="21" t="s">
        <v>44</v>
      </c>
      <c r="D85" s="21" t="s">
        <v>51</v>
      </c>
      <c r="E85" s="21" t="s">
        <v>53</v>
      </c>
      <c r="F85" s="21" t="s">
        <v>27</v>
      </c>
      <c r="G85" s="21" t="s">
        <v>27</v>
      </c>
      <c r="H85" s="22" t="s">
        <v>34</v>
      </c>
      <c r="I85" s="29">
        <f>IFERROR(((I83/I81)*100),0)</f>
        <v>100.0000011832382</v>
      </c>
      <c r="J85" s="29">
        <f>IFERROR(((J83/J81)*100),0)</f>
        <v>100</v>
      </c>
      <c r="K85" s="29">
        <f>IFERROR(((K83/K81)*100),0)</f>
        <v>0</v>
      </c>
      <c r="L85" s="29">
        <f>IFERROR(((L83/L81)*100),0)</f>
        <v>0</v>
      </c>
      <c r="M85" s="29">
        <f>IFERROR(((M83/M81)*100),0)</f>
        <v>100.00000113633511</v>
      </c>
      <c r="N85" s="25">
        <v>0</v>
      </c>
      <c r="O85" s="25">
        <v>0</v>
      </c>
      <c r="P85" s="25">
        <v>0</v>
      </c>
      <c r="Q85" s="25">
        <v>0</v>
      </c>
      <c r="R85" s="30">
        <f>IFERROR(((R83/R81)*100),0)</f>
        <v>100.00000113633511</v>
      </c>
      <c r="S85" s="27"/>
      <c r="T85" s="25"/>
      <c r="U85" s="16"/>
    </row>
    <row r="86" spans="1:21" s="18" customFormat="1" x14ac:dyDescent="0.2">
      <c r="A86" s="16"/>
      <c r="B86" s="20" t="s">
        <v>27</v>
      </c>
      <c r="C86" s="21" t="s">
        <v>27</v>
      </c>
      <c r="D86" s="21" t="s">
        <v>27</v>
      </c>
      <c r="E86" s="21" t="s">
        <v>27</v>
      </c>
      <c r="F86" s="21" t="s">
        <v>27</v>
      </c>
      <c r="G86" s="21" t="s">
        <v>27</v>
      </c>
      <c r="H86" s="16"/>
      <c r="I86" s="30"/>
      <c r="J86" s="27"/>
      <c r="K86" s="25"/>
      <c r="L86" s="25"/>
      <c r="M86" s="27"/>
      <c r="N86" s="25"/>
      <c r="O86" s="25"/>
      <c r="P86" s="25"/>
      <c r="Q86" s="25"/>
      <c r="R86" s="27"/>
      <c r="S86" s="27"/>
      <c r="T86" s="25"/>
      <c r="U86" s="16"/>
    </row>
    <row r="87" spans="1:21" s="18" customFormat="1" x14ac:dyDescent="0.2">
      <c r="A87" s="16"/>
      <c r="B87" s="20" t="s">
        <v>43</v>
      </c>
      <c r="C87" s="21" t="s">
        <v>44</v>
      </c>
      <c r="D87" s="21" t="s">
        <v>51</v>
      </c>
      <c r="E87" s="21" t="s">
        <v>53</v>
      </c>
      <c r="F87" s="21" t="s">
        <v>55</v>
      </c>
      <c r="G87" s="21" t="s">
        <v>27</v>
      </c>
      <c r="H87" s="22" t="s">
        <v>56</v>
      </c>
      <c r="I87" s="33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7"/>
      <c r="T87" s="25"/>
      <c r="U87" s="16"/>
    </row>
    <row r="88" spans="1:21" s="18" customFormat="1" x14ac:dyDescent="0.2">
      <c r="A88" s="16"/>
      <c r="B88" s="20" t="s">
        <v>43</v>
      </c>
      <c r="C88" s="21" t="s">
        <v>44</v>
      </c>
      <c r="D88" s="21" t="s">
        <v>51</v>
      </c>
      <c r="E88" s="21" t="s">
        <v>53</v>
      </c>
      <c r="F88" s="21" t="s">
        <v>55</v>
      </c>
      <c r="G88" s="21" t="s">
        <v>27</v>
      </c>
      <c r="H88" s="22" t="s">
        <v>36</v>
      </c>
      <c r="I88" s="23">
        <f>+I96</f>
        <v>36659830</v>
      </c>
      <c r="J88" s="23">
        <f t="shared" ref="J88:L88" si="16">+J96</f>
        <v>900000</v>
      </c>
      <c r="K88" s="23">
        <f t="shared" si="16"/>
        <v>0</v>
      </c>
      <c r="L88" s="23">
        <f t="shared" si="16"/>
        <v>0</v>
      </c>
      <c r="M88" s="24">
        <f>SUM(I88:L88)</f>
        <v>37559830</v>
      </c>
      <c r="N88" s="25">
        <v>0</v>
      </c>
      <c r="O88" s="25">
        <v>0</v>
      </c>
      <c r="P88" s="25">
        <v>0</v>
      </c>
      <c r="Q88" s="25">
        <v>0</v>
      </c>
      <c r="R88" s="26">
        <f>+M88+Q88</f>
        <v>37559830</v>
      </c>
      <c r="S88" s="27">
        <f>IFERROR(((+R88/M88)*100),0)</f>
        <v>100</v>
      </c>
      <c r="T88" s="25">
        <v>0</v>
      </c>
      <c r="U88" s="16"/>
    </row>
    <row r="89" spans="1:21" s="18" customFormat="1" x14ac:dyDescent="0.2">
      <c r="A89" s="16"/>
      <c r="B89" s="20" t="s">
        <v>43</v>
      </c>
      <c r="C89" s="21" t="s">
        <v>44</v>
      </c>
      <c r="D89" s="21" t="s">
        <v>51</v>
      </c>
      <c r="E89" s="21" t="s">
        <v>53</v>
      </c>
      <c r="F89" s="21" t="s">
        <v>55</v>
      </c>
      <c r="G89" s="21" t="s">
        <v>27</v>
      </c>
      <c r="H89" s="22" t="s">
        <v>37</v>
      </c>
      <c r="I89" s="23">
        <f t="shared" ref="I89:L91" si="17">+I97</f>
        <v>36340950.679999992</v>
      </c>
      <c r="J89" s="23">
        <f t="shared" si="17"/>
        <v>1500000</v>
      </c>
      <c r="K89" s="23">
        <f t="shared" si="17"/>
        <v>0</v>
      </c>
      <c r="L89" s="23">
        <f t="shared" si="17"/>
        <v>0</v>
      </c>
      <c r="M89" s="24">
        <f t="shared" ref="M89:M91" si="18">SUM(I89:L89)</f>
        <v>37840950.679999992</v>
      </c>
      <c r="N89" s="25">
        <v>0</v>
      </c>
      <c r="O89" s="25">
        <v>0</v>
      </c>
      <c r="P89" s="25">
        <v>0</v>
      </c>
      <c r="Q89" s="25">
        <v>0</v>
      </c>
      <c r="R89" s="26">
        <f>+M89+Q89</f>
        <v>37840950.679999992</v>
      </c>
      <c r="S89" s="27">
        <f>IFERROR(((+R89/M89)*100),0)</f>
        <v>100</v>
      </c>
      <c r="T89" s="25">
        <v>0</v>
      </c>
      <c r="U89" s="16"/>
    </row>
    <row r="90" spans="1:21" s="18" customFormat="1" x14ac:dyDescent="0.2">
      <c r="A90" s="16"/>
      <c r="B90" s="20" t="s">
        <v>43</v>
      </c>
      <c r="C90" s="21" t="s">
        <v>44</v>
      </c>
      <c r="D90" s="21" t="s">
        <v>51</v>
      </c>
      <c r="E90" s="21" t="s">
        <v>53</v>
      </c>
      <c r="F90" s="21" t="s">
        <v>55</v>
      </c>
      <c r="G90" s="21" t="s">
        <v>27</v>
      </c>
      <c r="H90" s="22" t="s">
        <v>38</v>
      </c>
      <c r="I90" s="23">
        <f t="shared" si="17"/>
        <v>36340951.109999999</v>
      </c>
      <c r="J90" s="23">
        <f t="shared" si="17"/>
        <v>1500000</v>
      </c>
      <c r="K90" s="23">
        <f t="shared" si="17"/>
        <v>0</v>
      </c>
      <c r="L90" s="23">
        <f t="shared" si="17"/>
        <v>0</v>
      </c>
      <c r="M90" s="24">
        <f t="shared" si="18"/>
        <v>37840951.109999999</v>
      </c>
      <c r="N90" s="25">
        <v>0</v>
      </c>
      <c r="O90" s="25">
        <v>0</v>
      </c>
      <c r="P90" s="25">
        <v>0</v>
      </c>
      <c r="Q90" s="25">
        <v>0</v>
      </c>
      <c r="R90" s="26">
        <f>+M90+Q90</f>
        <v>37840951.109999999</v>
      </c>
      <c r="S90" s="27">
        <f>IFERROR(((+R90/M90)*100),0)</f>
        <v>100</v>
      </c>
      <c r="T90" s="25">
        <v>0</v>
      </c>
      <c r="U90" s="16"/>
    </row>
    <row r="91" spans="1:21" s="18" customFormat="1" x14ac:dyDescent="0.2">
      <c r="A91" s="16"/>
      <c r="B91" s="20" t="s">
        <v>43</v>
      </c>
      <c r="C91" s="21" t="s">
        <v>44</v>
      </c>
      <c r="D91" s="21" t="s">
        <v>51</v>
      </c>
      <c r="E91" s="21" t="s">
        <v>53</v>
      </c>
      <c r="F91" s="21" t="s">
        <v>55</v>
      </c>
      <c r="G91" s="21" t="s">
        <v>27</v>
      </c>
      <c r="H91" s="22" t="s">
        <v>39</v>
      </c>
      <c r="I91" s="23">
        <f t="shared" si="17"/>
        <v>36340951.109999999</v>
      </c>
      <c r="J91" s="23">
        <f t="shared" si="17"/>
        <v>1500000</v>
      </c>
      <c r="K91" s="23">
        <f t="shared" si="17"/>
        <v>0</v>
      </c>
      <c r="L91" s="23">
        <f t="shared" si="17"/>
        <v>0</v>
      </c>
      <c r="M91" s="24">
        <f t="shared" si="18"/>
        <v>37840951.109999999</v>
      </c>
      <c r="N91" s="25">
        <v>0</v>
      </c>
      <c r="O91" s="25">
        <v>0</v>
      </c>
      <c r="P91" s="25">
        <v>0</v>
      </c>
      <c r="Q91" s="25">
        <v>0</v>
      </c>
      <c r="R91" s="26">
        <f>+M91+Q91</f>
        <v>37840951.109999999</v>
      </c>
      <c r="S91" s="27">
        <f>IFERROR(((+R91/M91)*100),0)</f>
        <v>100</v>
      </c>
      <c r="T91" s="25">
        <v>0</v>
      </c>
      <c r="U91" s="16"/>
    </row>
    <row r="92" spans="1:21" s="18" customFormat="1" x14ac:dyDescent="0.2">
      <c r="A92" s="16"/>
      <c r="B92" s="20" t="s">
        <v>43</v>
      </c>
      <c r="C92" s="21" t="s">
        <v>44</v>
      </c>
      <c r="D92" s="21" t="s">
        <v>51</v>
      </c>
      <c r="E92" s="21" t="s">
        <v>53</v>
      </c>
      <c r="F92" s="21" t="s">
        <v>55</v>
      </c>
      <c r="G92" s="21" t="s">
        <v>27</v>
      </c>
      <c r="H92" s="22" t="s">
        <v>33</v>
      </c>
      <c r="I92" s="29">
        <f>IFERROR(((I91/I88)*100),0)</f>
        <v>99.130168115891422</v>
      </c>
      <c r="J92" s="29">
        <f>IFERROR(((J91/J88)*100),0)</f>
        <v>166.66666666666669</v>
      </c>
      <c r="K92" s="29">
        <f>IFERROR(((K91/K88)*100),0)</f>
        <v>0</v>
      </c>
      <c r="L92" s="29">
        <f>IFERROR(((L91/L88)*100),0)</f>
        <v>0</v>
      </c>
      <c r="M92" s="29">
        <f>IFERROR(((M91/M88)*100),0)</f>
        <v>100.74846214692666</v>
      </c>
      <c r="N92" s="25">
        <v>0</v>
      </c>
      <c r="O92" s="25">
        <v>0</v>
      </c>
      <c r="P92" s="25">
        <v>0</v>
      </c>
      <c r="Q92" s="25">
        <v>0</v>
      </c>
      <c r="R92" s="30">
        <f>IFERROR(((R91/R88)*100),0)</f>
        <v>100.74846214692666</v>
      </c>
      <c r="S92" s="27"/>
      <c r="T92" s="25"/>
      <c r="U92" s="16"/>
    </row>
    <row r="93" spans="1:21" s="18" customFormat="1" x14ac:dyDescent="0.2">
      <c r="A93" s="16"/>
      <c r="B93" s="20" t="s">
        <v>43</v>
      </c>
      <c r="C93" s="21" t="s">
        <v>44</v>
      </c>
      <c r="D93" s="21" t="s">
        <v>51</v>
      </c>
      <c r="E93" s="21" t="s">
        <v>53</v>
      </c>
      <c r="F93" s="21" t="s">
        <v>55</v>
      </c>
      <c r="G93" s="21" t="s">
        <v>27</v>
      </c>
      <c r="H93" s="22" t="s">
        <v>34</v>
      </c>
      <c r="I93" s="29">
        <f>IFERROR(((I91/I89)*100),0)</f>
        <v>100.0000011832382</v>
      </c>
      <c r="J93" s="29">
        <f>IFERROR(((J91/J89)*100),0)</f>
        <v>100</v>
      </c>
      <c r="K93" s="29">
        <f>IFERROR(((K91/K89)*100),0)</f>
        <v>0</v>
      </c>
      <c r="L93" s="29">
        <f>IFERROR(((L91/L89)*100),0)</f>
        <v>0</v>
      </c>
      <c r="M93" s="29">
        <f>IFERROR(((M91/M89)*100),0)</f>
        <v>100.00000113633511</v>
      </c>
      <c r="N93" s="25">
        <v>0</v>
      </c>
      <c r="O93" s="25">
        <v>0</v>
      </c>
      <c r="P93" s="25">
        <v>0</v>
      </c>
      <c r="Q93" s="25">
        <v>0</v>
      </c>
      <c r="R93" s="30">
        <f>IFERROR(((R91/R89)*100),0)</f>
        <v>100.00000113633511</v>
      </c>
      <c r="S93" s="27"/>
      <c r="T93" s="25"/>
      <c r="U93" s="16"/>
    </row>
    <row r="94" spans="1:21" s="18" customFormat="1" x14ac:dyDescent="0.2">
      <c r="A94" s="16"/>
      <c r="B94" s="20" t="s">
        <v>27</v>
      </c>
      <c r="C94" s="21" t="s">
        <v>27</v>
      </c>
      <c r="D94" s="21" t="s">
        <v>27</v>
      </c>
      <c r="E94" s="21" t="s">
        <v>27</v>
      </c>
      <c r="F94" s="21" t="s">
        <v>27</v>
      </c>
      <c r="G94" s="21" t="s">
        <v>27</v>
      </c>
      <c r="H94" s="16"/>
      <c r="I94" s="30"/>
      <c r="J94" s="27"/>
      <c r="K94" s="25"/>
      <c r="L94" s="25"/>
      <c r="M94" s="27"/>
      <c r="N94" s="25"/>
      <c r="O94" s="25"/>
      <c r="P94" s="25"/>
      <c r="Q94" s="25"/>
      <c r="R94" s="27"/>
      <c r="S94" s="27"/>
      <c r="T94" s="25"/>
      <c r="U94" s="16"/>
    </row>
    <row r="95" spans="1:21" s="18" customFormat="1" x14ac:dyDescent="0.2">
      <c r="A95" s="16"/>
      <c r="B95" s="20" t="s">
        <v>43</v>
      </c>
      <c r="C95" s="21" t="s">
        <v>44</v>
      </c>
      <c r="D95" s="21" t="s">
        <v>51</v>
      </c>
      <c r="E95" s="21" t="s">
        <v>53</v>
      </c>
      <c r="F95" s="21" t="s">
        <v>55</v>
      </c>
      <c r="G95" s="21" t="s">
        <v>49</v>
      </c>
      <c r="H95" s="22" t="s">
        <v>50</v>
      </c>
      <c r="I95" s="33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7"/>
      <c r="T95" s="25"/>
      <c r="U95" s="16"/>
    </row>
    <row r="96" spans="1:21" s="18" customFormat="1" x14ac:dyDescent="0.2">
      <c r="A96" s="16"/>
      <c r="B96" s="20" t="s">
        <v>43</v>
      </c>
      <c r="C96" s="21" t="s">
        <v>44</v>
      </c>
      <c r="D96" s="21" t="s">
        <v>51</v>
      </c>
      <c r="E96" s="21" t="s">
        <v>53</v>
      </c>
      <c r="F96" s="21" t="s">
        <v>55</v>
      </c>
      <c r="G96" s="21" t="s">
        <v>49</v>
      </c>
      <c r="H96" s="22" t="s">
        <v>36</v>
      </c>
      <c r="I96" s="44">
        <v>36659830</v>
      </c>
      <c r="J96" s="44">
        <v>900000</v>
      </c>
      <c r="K96" s="44">
        <v>0</v>
      </c>
      <c r="L96" s="44">
        <v>0</v>
      </c>
      <c r="M96" s="24">
        <f>SUM(I96:L96)</f>
        <v>37559830</v>
      </c>
      <c r="N96" s="25">
        <v>0</v>
      </c>
      <c r="O96" s="25">
        <v>0</v>
      </c>
      <c r="P96" s="25">
        <v>0</v>
      </c>
      <c r="Q96" s="25">
        <v>0</v>
      </c>
      <c r="R96" s="26">
        <f>+M96+Q96</f>
        <v>37559830</v>
      </c>
      <c r="S96" s="27">
        <f>IFERROR(((+R96/M96)*100),0)</f>
        <v>100</v>
      </c>
      <c r="T96" s="25">
        <v>0</v>
      </c>
      <c r="U96" s="16"/>
    </row>
    <row r="97" spans="1:21" s="18" customFormat="1" x14ac:dyDescent="0.2">
      <c r="A97" s="16"/>
      <c r="B97" s="20" t="s">
        <v>43</v>
      </c>
      <c r="C97" s="21" t="s">
        <v>44</v>
      </c>
      <c r="D97" s="21" t="s">
        <v>51</v>
      </c>
      <c r="E97" s="21" t="s">
        <v>53</v>
      </c>
      <c r="F97" s="21" t="s">
        <v>55</v>
      </c>
      <c r="G97" s="21" t="s">
        <v>49</v>
      </c>
      <c r="H97" s="22" t="s">
        <v>37</v>
      </c>
      <c r="I97" s="44">
        <v>36340950.679999992</v>
      </c>
      <c r="J97" s="44">
        <v>1500000</v>
      </c>
      <c r="K97" s="44">
        <v>0</v>
      </c>
      <c r="L97" s="44">
        <v>0</v>
      </c>
      <c r="M97" s="24">
        <f t="shared" ref="M97:M99" si="19">SUM(I97:L97)</f>
        <v>37840950.679999992</v>
      </c>
      <c r="N97" s="25">
        <v>0</v>
      </c>
      <c r="O97" s="25">
        <v>0</v>
      </c>
      <c r="P97" s="25">
        <v>0</v>
      </c>
      <c r="Q97" s="25">
        <v>0</v>
      </c>
      <c r="R97" s="26">
        <f>+M97+Q97</f>
        <v>37840950.679999992</v>
      </c>
      <c r="S97" s="27">
        <f>IFERROR(((+R97/M97)*100),0)</f>
        <v>100</v>
      </c>
      <c r="T97" s="25">
        <v>0</v>
      </c>
      <c r="U97" s="16"/>
    </row>
    <row r="98" spans="1:21" s="18" customFormat="1" x14ac:dyDescent="0.2">
      <c r="A98" s="16"/>
      <c r="B98" s="20" t="s">
        <v>43</v>
      </c>
      <c r="C98" s="21" t="s">
        <v>44</v>
      </c>
      <c r="D98" s="21" t="s">
        <v>51</v>
      </c>
      <c r="E98" s="21" t="s">
        <v>53</v>
      </c>
      <c r="F98" s="21" t="s">
        <v>55</v>
      </c>
      <c r="G98" s="21" t="s">
        <v>49</v>
      </c>
      <c r="H98" s="22" t="s">
        <v>38</v>
      </c>
      <c r="I98" s="44">
        <v>36340951.109999999</v>
      </c>
      <c r="J98" s="44">
        <v>1500000</v>
      </c>
      <c r="K98" s="44">
        <v>0</v>
      </c>
      <c r="L98" s="44">
        <v>0</v>
      </c>
      <c r="M98" s="24">
        <f t="shared" si="19"/>
        <v>37840951.109999999</v>
      </c>
      <c r="N98" s="25">
        <v>0</v>
      </c>
      <c r="O98" s="25">
        <v>0</v>
      </c>
      <c r="P98" s="25">
        <v>0</v>
      </c>
      <c r="Q98" s="25">
        <v>0</v>
      </c>
      <c r="R98" s="26">
        <f>+M98+Q98</f>
        <v>37840951.109999999</v>
      </c>
      <c r="S98" s="27">
        <f>IFERROR(((+R98/M98)*100),0)</f>
        <v>100</v>
      </c>
      <c r="T98" s="25">
        <v>0</v>
      </c>
      <c r="U98" s="16"/>
    </row>
    <row r="99" spans="1:21" s="18" customFormat="1" x14ac:dyDescent="0.2">
      <c r="A99" s="16"/>
      <c r="B99" s="20" t="s">
        <v>43</v>
      </c>
      <c r="C99" s="21" t="s">
        <v>44</v>
      </c>
      <c r="D99" s="21" t="s">
        <v>51</v>
      </c>
      <c r="E99" s="21" t="s">
        <v>53</v>
      </c>
      <c r="F99" s="21" t="s">
        <v>55</v>
      </c>
      <c r="G99" s="21" t="s">
        <v>49</v>
      </c>
      <c r="H99" s="22" t="s">
        <v>39</v>
      </c>
      <c r="I99" s="44">
        <v>36340951.109999999</v>
      </c>
      <c r="J99" s="44">
        <v>1500000</v>
      </c>
      <c r="K99" s="45">
        <v>0</v>
      </c>
      <c r="L99" s="45">
        <v>0</v>
      </c>
      <c r="M99" s="24">
        <f t="shared" si="19"/>
        <v>37840951.109999999</v>
      </c>
      <c r="N99" s="25">
        <v>0</v>
      </c>
      <c r="O99" s="25">
        <v>0</v>
      </c>
      <c r="P99" s="25">
        <v>0</v>
      </c>
      <c r="Q99" s="25">
        <v>0</v>
      </c>
      <c r="R99" s="26">
        <f>+M99+Q99</f>
        <v>37840951.109999999</v>
      </c>
      <c r="S99" s="27">
        <f>IFERROR(((+R99/M99)*100),0)</f>
        <v>100</v>
      </c>
      <c r="T99" s="25">
        <v>0</v>
      </c>
      <c r="U99" s="16"/>
    </row>
    <row r="100" spans="1:21" s="18" customFormat="1" x14ac:dyDescent="0.2">
      <c r="A100" s="16"/>
      <c r="B100" s="20" t="s">
        <v>43</v>
      </c>
      <c r="C100" s="21" t="s">
        <v>44</v>
      </c>
      <c r="D100" s="21" t="s">
        <v>51</v>
      </c>
      <c r="E100" s="21" t="s">
        <v>53</v>
      </c>
      <c r="F100" s="21" t="s">
        <v>55</v>
      </c>
      <c r="G100" s="21" t="s">
        <v>49</v>
      </c>
      <c r="H100" s="22" t="s">
        <v>33</v>
      </c>
      <c r="I100" s="29">
        <f>IFERROR(((I99/I96)*100),0)</f>
        <v>99.130168115891422</v>
      </c>
      <c r="J100" s="29">
        <f>IFERROR(((J99/J96)*100),0)</f>
        <v>166.66666666666669</v>
      </c>
      <c r="K100" s="29">
        <f>IFERROR(((K99/K96)*100),0)</f>
        <v>0</v>
      </c>
      <c r="L100" s="29">
        <f>IFERROR(((L99/L96)*100),0)</f>
        <v>0</v>
      </c>
      <c r="M100" s="29">
        <f>IFERROR(((M99/M96)*100),0)</f>
        <v>100.74846214692666</v>
      </c>
      <c r="N100" s="25">
        <v>0</v>
      </c>
      <c r="O100" s="25">
        <v>0</v>
      </c>
      <c r="P100" s="25">
        <v>0</v>
      </c>
      <c r="Q100" s="25">
        <v>0</v>
      </c>
      <c r="R100" s="30">
        <f>IFERROR(((R99/R96)*100),0)</f>
        <v>100.74846214692666</v>
      </c>
      <c r="S100" s="27"/>
      <c r="T100" s="25"/>
      <c r="U100" s="16"/>
    </row>
    <row r="101" spans="1:21" s="18" customFormat="1" x14ac:dyDescent="0.2">
      <c r="A101" s="16"/>
      <c r="B101" s="20" t="s">
        <v>43</v>
      </c>
      <c r="C101" s="21" t="s">
        <v>44</v>
      </c>
      <c r="D101" s="21" t="s">
        <v>51</v>
      </c>
      <c r="E101" s="21" t="s">
        <v>53</v>
      </c>
      <c r="F101" s="21" t="s">
        <v>55</v>
      </c>
      <c r="G101" s="21" t="s">
        <v>49</v>
      </c>
      <c r="H101" s="22" t="s">
        <v>34</v>
      </c>
      <c r="I101" s="29">
        <f>IFERROR(((I99/I97)*100),0)</f>
        <v>100.0000011832382</v>
      </c>
      <c r="J101" s="29">
        <f>IFERROR(((J99/J97)*100),0)</f>
        <v>100</v>
      </c>
      <c r="K101" s="29">
        <f>IFERROR(((K99/K97)*100),0)</f>
        <v>0</v>
      </c>
      <c r="L101" s="29">
        <f>IFERROR(((L99/L97)*100),0)</f>
        <v>0</v>
      </c>
      <c r="M101" s="29">
        <f>IFERROR(((M99/M97)*100),0)</f>
        <v>100.00000113633511</v>
      </c>
      <c r="N101" s="25">
        <v>0</v>
      </c>
      <c r="O101" s="25">
        <v>0</v>
      </c>
      <c r="P101" s="25">
        <v>0</v>
      </c>
      <c r="Q101" s="25">
        <v>0</v>
      </c>
      <c r="R101" s="30">
        <f>IFERROR(((R99/R97)*100),0)</f>
        <v>100.00000113633511</v>
      </c>
      <c r="S101" s="27"/>
      <c r="T101" s="25"/>
      <c r="U101" s="16"/>
    </row>
    <row r="102" spans="1:21" s="18" customFormat="1" x14ac:dyDescent="0.2">
      <c r="A102" s="16"/>
      <c r="B102" s="20" t="s">
        <v>27</v>
      </c>
      <c r="C102" s="21" t="s">
        <v>27</v>
      </c>
      <c r="D102" s="21" t="s">
        <v>27</v>
      </c>
      <c r="E102" s="21" t="s">
        <v>27</v>
      </c>
      <c r="F102" s="21" t="s">
        <v>27</v>
      </c>
      <c r="G102" s="21" t="s">
        <v>27</v>
      </c>
      <c r="H102" s="16"/>
      <c r="I102" s="30"/>
      <c r="J102" s="27"/>
      <c r="K102" s="25"/>
      <c r="L102" s="25"/>
      <c r="M102" s="27"/>
      <c r="N102" s="25"/>
      <c r="O102" s="25"/>
      <c r="P102" s="25"/>
      <c r="Q102" s="25"/>
      <c r="R102" s="27"/>
      <c r="S102" s="27"/>
      <c r="T102" s="25"/>
      <c r="U102" s="16"/>
    </row>
    <row r="103" spans="1:21" s="18" customFormat="1" x14ac:dyDescent="0.2">
      <c r="A103" s="16"/>
      <c r="B103" s="20" t="s">
        <v>43</v>
      </c>
      <c r="C103" s="21" t="s">
        <v>57</v>
      </c>
      <c r="D103" s="21" t="s">
        <v>27</v>
      </c>
      <c r="E103" s="21" t="s">
        <v>27</v>
      </c>
      <c r="F103" s="21" t="s">
        <v>27</v>
      </c>
      <c r="G103" s="21" t="s">
        <v>27</v>
      </c>
      <c r="H103" s="22" t="s">
        <v>58</v>
      </c>
      <c r="I103" s="33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/>
      <c r="U103" s="16"/>
    </row>
    <row r="104" spans="1:21" s="18" customFormat="1" x14ac:dyDescent="0.2">
      <c r="A104" s="16"/>
      <c r="B104" s="20" t="s">
        <v>43</v>
      </c>
      <c r="C104" s="21" t="s">
        <v>57</v>
      </c>
      <c r="D104" s="21" t="s">
        <v>27</v>
      </c>
      <c r="E104" s="21" t="s">
        <v>27</v>
      </c>
      <c r="F104" s="21" t="s">
        <v>27</v>
      </c>
      <c r="G104" s="21" t="s">
        <v>27</v>
      </c>
      <c r="H104" s="22" t="s">
        <v>36</v>
      </c>
      <c r="I104" s="41">
        <f>+I112</f>
        <v>0</v>
      </c>
      <c r="J104" s="41">
        <f t="shared" ref="J104:L104" si="20">+J112</f>
        <v>100482967</v>
      </c>
      <c r="K104" s="41">
        <f t="shared" si="20"/>
        <v>1488905</v>
      </c>
      <c r="L104" s="41">
        <f t="shared" si="20"/>
        <v>0</v>
      </c>
      <c r="M104" s="24">
        <f>SUM(I104:L104)</f>
        <v>101971872</v>
      </c>
      <c r="N104" s="25">
        <v>0</v>
      </c>
      <c r="O104" s="25">
        <v>0</v>
      </c>
      <c r="P104" s="25">
        <v>0</v>
      </c>
      <c r="Q104" s="25">
        <v>0</v>
      </c>
      <c r="R104" s="26">
        <f>+M104+Q104</f>
        <v>101971872</v>
      </c>
      <c r="S104" s="27">
        <f>IFERROR(((+R104/M104)*100),0)</f>
        <v>100</v>
      </c>
      <c r="T104" s="25">
        <v>0</v>
      </c>
      <c r="U104" s="16"/>
    </row>
    <row r="105" spans="1:21" s="18" customFormat="1" x14ac:dyDescent="0.2">
      <c r="A105" s="16"/>
      <c r="B105" s="20" t="s">
        <v>43</v>
      </c>
      <c r="C105" s="21" t="s">
        <v>57</v>
      </c>
      <c r="D105" s="21" t="s">
        <v>27</v>
      </c>
      <c r="E105" s="21" t="s">
        <v>27</v>
      </c>
      <c r="F105" s="21" t="s">
        <v>27</v>
      </c>
      <c r="G105" s="21" t="s">
        <v>27</v>
      </c>
      <c r="H105" s="22" t="s">
        <v>37</v>
      </c>
      <c r="I105" s="41">
        <f t="shared" ref="I105:L107" si="21">+I113</f>
        <v>0</v>
      </c>
      <c r="J105" s="41">
        <f t="shared" si="21"/>
        <v>114823874.45</v>
      </c>
      <c r="K105" s="41">
        <f t="shared" si="21"/>
        <v>0</v>
      </c>
      <c r="L105" s="41">
        <f t="shared" si="21"/>
        <v>0</v>
      </c>
      <c r="M105" s="24">
        <f>SUM(I105:L105)</f>
        <v>114823874.45</v>
      </c>
      <c r="N105" s="25">
        <v>0</v>
      </c>
      <c r="O105" s="25">
        <v>0</v>
      </c>
      <c r="P105" s="25">
        <v>0</v>
      </c>
      <c r="Q105" s="25">
        <v>0</v>
      </c>
      <c r="R105" s="26">
        <f>+M105+Q105</f>
        <v>114823874.45</v>
      </c>
      <c r="S105" s="27">
        <f>IFERROR(((+R105/M105)*100),0)</f>
        <v>100</v>
      </c>
      <c r="T105" s="25">
        <v>0</v>
      </c>
      <c r="U105" s="16"/>
    </row>
    <row r="106" spans="1:21" s="18" customFormat="1" x14ac:dyDescent="0.2">
      <c r="A106" s="16"/>
      <c r="B106" s="20" t="s">
        <v>43</v>
      </c>
      <c r="C106" s="21" t="s">
        <v>57</v>
      </c>
      <c r="D106" s="21" t="s">
        <v>27</v>
      </c>
      <c r="E106" s="21" t="s">
        <v>27</v>
      </c>
      <c r="F106" s="21" t="s">
        <v>27</v>
      </c>
      <c r="G106" s="21" t="s">
        <v>27</v>
      </c>
      <c r="H106" s="22" t="s">
        <v>38</v>
      </c>
      <c r="I106" s="41">
        <f t="shared" si="21"/>
        <v>0</v>
      </c>
      <c r="J106" s="41">
        <f t="shared" si="21"/>
        <v>115772200.66</v>
      </c>
      <c r="K106" s="41">
        <f t="shared" si="21"/>
        <v>0</v>
      </c>
      <c r="L106" s="41">
        <f t="shared" si="21"/>
        <v>0</v>
      </c>
      <c r="M106" s="24">
        <f>SUM(I106:L106)</f>
        <v>115772200.66</v>
      </c>
      <c r="N106" s="25">
        <v>0</v>
      </c>
      <c r="O106" s="25">
        <v>0</v>
      </c>
      <c r="P106" s="25">
        <v>0</v>
      </c>
      <c r="Q106" s="25">
        <v>0</v>
      </c>
      <c r="R106" s="26">
        <f>+M106+Q106</f>
        <v>115772200.66</v>
      </c>
      <c r="S106" s="27">
        <f>IFERROR(((+R106/M106)*100),0)</f>
        <v>100</v>
      </c>
      <c r="T106" s="25">
        <v>0</v>
      </c>
      <c r="U106" s="16"/>
    </row>
    <row r="107" spans="1:21" s="18" customFormat="1" x14ac:dyDescent="0.2">
      <c r="A107" s="16"/>
      <c r="B107" s="20" t="s">
        <v>43</v>
      </c>
      <c r="C107" s="21" t="s">
        <v>57</v>
      </c>
      <c r="D107" s="21" t="s">
        <v>27</v>
      </c>
      <c r="E107" s="21" t="s">
        <v>27</v>
      </c>
      <c r="F107" s="21" t="s">
        <v>27</v>
      </c>
      <c r="G107" s="21" t="s">
        <v>27</v>
      </c>
      <c r="H107" s="22" t="s">
        <v>39</v>
      </c>
      <c r="I107" s="41">
        <f t="shared" si="21"/>
        <v>0</v>
      </c>
      <c r="J107" s="41">
        <f t="shared" si="21"/>
        <v>115772200.66</v>
      </c>
      <c r="K107" s="41">
        <f t="shared" si="21"/>
        <v>0</v>
      </c>
      <c r="L107" s="41">
        <f t="shared" si="21"/>
        <v>0</v>
      </c>
      <c r="M107" s="24">
        <f>SUM(I107:L107)</f>
        <v>115772200.66</v>
      </c>
      <c r="N107" s="25">
        <v>0</v>
      </c>
      <c r="O107" s="25">
        <v>0</v>
      </c>
      <c r="P107" s="25">
        <v>0</v>
      </c>
      <c r="Q107" s="25">
        <v>0</v>
      </c>
      <c r="R107" s="26">
        <f>+M107+Q107</f>
        <v>115772200.66</v>
      </c>
      <c r="S107" s="27">
        <f>IFERROR(((+R107/M107)*100),0)</f>
        <v>100</v>
      </c>
      <c r="T107" s="25">
        <v>0</v>
      </c>
      <c r="U107" s="16"/>
    </row>
    <row r="108" spans="1:21" s="18" customFormat="1" x14ac:dyDescent="0.2">
      <c r="A108" s="16"/>
      <c r="B108" s="20" t="s">
        <v>43</v>
      </c>
      <c r="C108" s="21" t="s">
        <v>57</v>
      </c>
      <c r="D108" s="21" t="s">
        <v>27</v>
      </c>
      <c r="E108" s="21" t="s">
        <v>27</v>
      </c>
      <c r="F108" s="21" t="s">
        <v>27</v>
      </c>
      <c r="G108" s="21" t="s">
        <v>27</v>
      </c>
      <c r="H108" s="22" t="s">
        <v>33</v>
      </c>
      <c r="I108" s="29">
        <f>IFERROR(((I107/I104)*100),0)</f>
        <v>0</v>
      </c>
      <c r="J108" s="29">
        <f>IFERROR(((J107/J104)*100),0)</f>
        <v>115.21574662499765</v>
      </c>
      <c r="K108" s="29">
        <f>IFERROR(((K107/K104)*100),0)</f>
        <v>0</v>
      </c>
      <c r="L108" s="29">
        <f>IFERROR(((L107/L104)*100),0)</f>
        <v>0</v>
      </c>
      <c r="M108" s="29">
        <f>IFERROR(((M107/M104)*100),0)</f>
        <v>113.53346603267222</v>
      </c>
      <c r="N108" s="25">
        <v>0</v>
      </c>
      <c r="O108" s="25">
        <v>0</v>
      </c>
      <c r="P108" s="25">
        <v>0</v>
      </c>
      <c r="Q108" s="25">
        <v>0</v>
      </c>
      <c r="R108" s="30">
        <f>IFERROR(((R107/R104)*100),0)</f>
        <v>113.53346603267222</v>
      </c>
      <c r="S108" s="27"/>
      <c r="T108" s="25"/>
      <c r="U108" s="16"/>
    </row>
    <row r="109" spans="1:21" s="18" customFormat="1" x14ac:dyDescent="0.2">
      <c r="A109" s="16"/>
      <c r="B109" s="20" t="s">
        <v>43</v>
      </c>
      <c r="C109" s="21" t="s">
        <v>57</v>
      </c>
      <c r="D109" s="21" t="s">
        <v>27</v>
      </c>
      <c r="E109" s="21" t="s">
        <v>27</v>
      </c>
      <c r="F109" s="21" t="s">
        <v>27</v>
      </c>
      <c r="G109" s="21" t="s">
        <v>27</v>
      </c>
      <c r="H109" s="22" t="s">
        <v>34</v>
      </c>
      <c r="I109" s="29">
        <f>IFERROR(((I107/I105)*100),0)</f>
        <v>0</v>
      </c>
      <c r="J109" s="29">
        <f>IFERROR(((J107/J105)*100),0)</f>
        <v>100.82589636915007</v>
      </c>
      <c r="K109" s="29">
        <f>IFERROR(((K107/K105)*100),0)</f>
        <v>0</v>
      </c>
      <c r="L109" s="29">
        <f>IFERROR(((L107/L105)*100),0)</f>
        <v>0</v>
      </c>
      <c r="M109" s="29">
        <f>IFERROR(((M107/M105)*100),0)</f>
        <v>100.82589636915007</v>
      </c>
      <c r="N109" s="25">
        <v>0</v>
      </c>
      <c r="O109" s="25">
        <v>0</v>
      </c>
      <c r="P109" s="25">
        <v>0</v>
      </c>
      <c r="Q109" s="25">
        <v>0</v>
      </c>
      <c r="R109" s="30">
        <f>IFERROR(((R107/R105)*100),0)</f>
        <v>100.82589636915007</v>
      </c>
      <c r="S109" s="27"/>
      <c r="T109" s="25"/>
      <c r="U109" s="16"/>
    </row>
    <row r="110" spans="1:21" s="18" customFormat="1" x14ac:dyDescent="0.2">
      <c r="A110" s="16"/>
      <c r="B110" s="20" t="s">
        <v>27</v>
      </c>
      <c r="C110" s="21" t="s">
        <v>27</v>
      </c>
      <c r="D110" s="21" t="s">
        <v>27</v>
      </c>
      <c r="E110" s="21" t="s">
        <v>27</v>
      </c>
      <c r="F110" s="21" t="s">
        <v>27</v>
      </c>
      <c r="G110" s="21" t="s">
        <v>27</v>
      </c>
      <c r="H110" s="16"/>
      <c r="I110" s="33"/>
      <c r="J110" s="27"/>
      <c r="K110" s="27"/>
      <c r="L110" s="25"/>
      <c r="M110" s="27"/>
      <c r="N110" s="25"/>
      <c r="O110" s="25"/>
      <c r="P110" s="25"/>
      <c r="Q110" s="25"/>
      <c r="R110" s="27"/>
      <c r="S110" s="27"/>
      <c r="T110" s="25"/>
      <c r="U110" s="16"/>
    </row>
    <row r="111" spans="1:21" s="18" customFormat="1" x14ac:dyDescent="0.2">
      <c r="A111" s="16"/>
      <c r="B111" s="20" t="s">
        <v>43</v>
      </c>
      <c r="C111" s="21" t="s">
        <v>57</v>
      </c>
      <c r="D111" s="21" t="s">
        <v>41</v>
      </c>
      <c r="E111" s="21" t="s">
        <v>27</v>
      </c>
      <c r="F111" s="21" t="s">
        <v>27</v>
      </c>
      <c r="G111" s="21" t="s">
        <v>27</v>
      </c>
      <c r="H111" s="22" t="s">
        <v>59</v>
      </c>
      <c r="I111" s="33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7"/>
      <c r="T111" s="25"/>
      <c r="U111" s="16"/>
    </row>
    <row r="112" spans="1:21" s="18" customFormat="1" x14ac:dyDescent="0.2">
      <c r="A112" s="16"/>
      <c r="B112" s="20" t="s">
        <v>43</v>
      </c>
      <c r="C112" s="21" t="s">
        <v>57</v>
      </c>
      <c r="D112" s="21" t="s">
        <v>41</v>
      </c>
      <c r="E112" s="21" t="s">
        <v>27</v>
      </c>
      <c r="F112" s="21" t="s">
        <v>27</v>
      </c>
      <c r="G112" s="21" t="s">
        <v>27</v>
      </c>
      <c r="H112" s="22" t="s">
        <v>36</v>
      </c>
      <c r="I112" s="23">
        <f>+I120</f>
        <v>0</v>
      </c>
      <c r="J112" s="23">
        <f t="shared" ref="J112:L112" si="22">+J120</f>
        <v>100482967</v>
      </c>
      <c r="K112" s="23">
        <f t="shared" si="22"/>
        <v>1488905</v>
      </c>
      <c r="L112" s="23">
        <f t="shared" si="22"/>
        <v>0</v>
      </c>
      <c r="M112" s="24">
        <f>SUM(I112:L112)</f>
        <v>101971872</v>
      </c>
      <c r="N112" s="25">
        <v>0</v>
      </c>
      <c r="O112" s="25">
        <v>0</v>
      </c>
      <c r="P112" s="25">
        <v>0</v>
      </c>
      <c r="Q112" s="25">
        <v>0</v>
      </c>
      <c r="R112" s="26">
        <f>+M112+Q112</f>
        <v>101971872</v>
      </c>
      <c r="S112" s="27">
        <f>IFERROR(((+R112/M112)*100),0)</f>
        <v>100</v>
      </c>
      <c r="T112" s="25">
        <v>0</v>
      </c>
      <c r="U112" s="16"/>
    </row>
    <row r="113" spans="1:21" s="18" customFormat="1" x14ac:dyDescent="0.2">
      <c r="A113" s="16"/>
      <c r="B113" s="20" t="s">
        <v>43</v>
      </c>
      <c r="C113" s="21" t="s">
        <v>57</v>
      </c>
      <c r="D113" s="21" t="s">
        <v>41</v>
      </c>
      <c r="E113" s="21" t="s">
        <v>27</v>
      </c>
      <c r="F113" s="21" t="s">
        <v>27</v>
      </c>
      <c r="G113" s="21" t="s">
        <v>27</v>
      </c>
      <c r="H113" s="22" t="s">
        <v>37</v>
      </c>
      <c r="I113" s="23">
        <f t="shared" ref="I113:L115" si="23">+I121</f>
        <v>0</v>
      </c>
      <c r="J113" s="23">
        <f t="shared" si="23"/>
        <v>114823874.45</v>
      </c>
      <c r="K113" s="23">
        <f t="shared" si="23"/>
        <v>0</v>
      </c>
      <c r="L113" s="23">
        <f t="shared" si="23"/>
        <v>0</v>
      </c>
      <c r="M113" s="24">
        <f>SUM(I113:L113)</f>
        <v>114823874.45</v>
      </c>
      <c r="N113" s="25">
        <v>0</v>
      </c>
      <c r="O113" s="25">
        <v>0</v>
      </c>
      <c r="P113" s="25">
        <v>0</v>
      </c>
      <c r="Q113" s="25">
        <v>0</v>
      </c>
      <c r="R113" s="26">
        <f>+M113+Q113</f>
        <v>114823874.45</v>
      </c>
      <c r="S113" s="27">
        <f>IFERROR(((+R113/M113)*100),0)</f>
        <v>100</v>
      </c>
      <c r="T113" s="25">
        <v>0</v>
      </c>
      <c r="U113" s="16"/>
    </row>
    <row r="114" spans="1:21" s="18" customFormat="1" x14ac:dyDescent="0.2">
      <c r="A114" s="16"/>
      <c r="B114" s="20" t="s">
        <v>43</v>
      </c>
      <c r="C114" s="21" t="s">
        <v>57</v>
      </c>
      <c r="D114" s="21" t="s">
        <v>41</v>
      </c>
      <c r="E114" s="21" t="s">
        <v>27</v>
      </c>
      <c r="F114" s="21" t="s">
        <v>27</v>
      </c>
      <c r="G114" s="21" t="s">
        <v>27</v>
      </c>
      <c r="H114" s="22" t="s">
        <v>38</v>
      </c>
      <c r="I114" s="23">
        <f t="shared" si="23"/>
        <v>0</v>
      </c>
      <c r="J114" s="23">
        <f t="shared" si="23"/>
        <v>115772200.66</v>
      </c>
      <c r="K114" s="23">
        <f t="shared" si="23"/>
        <v>0</v>
      </c>
      <c r="L114" s="23">
        <f t="shared" si="23"/>
        <v>0</v>
      </c>
      <c r="M114" s="24">
        <f>SUM(I114:L114)</f>
        <v>115772200.66</v>
      </c>
      <c r="N114" s="25">
        <v>0</v>
      </c>
      <c r="O114" s="25">
        <v>0</v>
      </c>
      <c r="P114" s="25">
        <v>0</v>
      </c>
      <c r="Q114" s="25">
        <v>0</v>
      </c>
      <c r="R114" s="26">
        <f>+M114+Q114</f>
        <v>115772200.66</v>
      </c>
      <c r="S114" s="27">
        <f>IFERROR(((+R114/M114)*100),0)</f>
        <v>100</v>
      </c>
      <c r="T114" s="25">
        <v>0</v>
      </c>
      <c r="U114" s="16"/>
    </row>
    <row r="115" spans="1:21" s="18" customFormat="1" x14ac:dyDescent="0.2">
      <c r="A115" s="16"/>
      <c r="B115" s="20" t="s">
        <v>43</v>
      </c>
      <c r="C115" s="21" t="s">
        <v>57</v>
      </c>
      <c r="D115" s="21" t="s">
        <v>41</v>
      </c>
      <c r="E115" s="21" t="s">
        <v>27</v>
      </c>
      <c r="F115" s="21" t="s">
        <v>27</v>
      </c>
      <c r="G115" s="21" t="s">
        <v>27</v>
      </c>
      <c r="H115" s="22" t="s">
        <v>39</v>
      </c>
      <c r="I115" s="23">
        <f t="shared" si="23"/>
        <v>0</v>
      </c>
      <c r="J115" s="23">
        <f t="shared" si="23"/>
        <v>115772200.66</v>
      </c>
      <c r="K115" s="23">
        <f t="shared" si="23"/>
        <v>0</v>
      </c>
      <c r="L115" s="23">
        <f t="shared" si="23"/>
        <v>0</v>
      </c>
      <c r="M115" s="24">
        <f>SUM(I115:L115)</f>
        <v>115772200.66</v>
      </c>
      <c r="N115" s="25">
        <v>0</v>
      </c>
      <c r="O115" s="25">
        <v>0</v>
      </c>
      <c r="P115" s="25">
        <v>0</v>
      </c>
      <c r="Q115" s="25">
        <v>0</v>
      </c>
      <c r="R115" s="26">
        <f>+M115+Q115</f>
        <v>115772200.66</v>
      </c>
      <c r="S115" s="27">
        <f>IFERROR(((+R115/M115)*100),0)</f>
        <v>100</v>
      </c>
      <c r="T115" s="25">
        <v>0</v>
      </c>
      <c r="U115" s="16"/>
    </row>
    <row r="116" spans="1:21" s="18" customFormat="1" x14ac:dyDescent="0.2">
      <c r="A116" s="16"/>
      <c r="B116" s="20" t="s">
        <v>43</v>
      </c>
      <c r="C116" s="21" t="s">
        <v>57</v>
      </c>
      <c r="D116" s="21" t="s">
        <v>41</v>
      </c>
      <c r="E116" s="21" t="s">
        <v>27</v>
      </c>
      <c r="F116" s="21" t="s">
        <v>27</v>
      </c>
      <c r="G116" s="21" t="s">
        <v>27</v>
      </c>
      <c r="H116" s="22" t="s">
        <v>33</v>
      </c>
      <c r="I116" s="29">
        <f>IFERROR(((I115/I112)*100),0)</f>
        <v>0</v>
      </c>
      <c r="J116" s="29">
        <f>IFERROR(((J115/J112)*100),0)</f>
        <v>115.21574662499765</v>
      </c>
      <c r="K116" s="29">
        <f>IFERROR(((K115/K112)*100),0)</f>
        <v>0</v>
      </c>
      <c r="L116" s="29">
        <f>IFERROR(((L115/L112)*100),0)</f>
        <v>0</v>
      </c>
      <c r="M116" s="29">
        <f>IFERROR(((M115/M112)*100),0)</f>
        <v>113.53346603267222</v>
      </c>
      <c r="N116" s="25">
        <v>0</v>
      </c>
      <c r="O116" s="25">
        <v>0</v>
      </c>
      <c r="P116" s="25">
        <v>0</v>
      </c>
      <c r="Q116" s="25">
        <v>0</v>
      </c>
      <c r="R116" s="30">
        <f>IFERROR(((R115/R112)*100),0)</f>
        <v>113.53346603267222</v>
      </c>
      <c r="S116" s="27"/>
      <c r="T116" s="25"/>
      <c r="U116" s="16"/>
    </row>
    <row r="117" spans="1:21" s="18" customFormat="1" x14ac:dyDescent="0.2">
      <c r="A117" s="16"/>
      <c r="B117" s="20" t="s">
        <v>43</v>
      </c>
      <c r="C117" s="21" t="s">
        <v>57</v>
      </c>
      <c r="D117" s="21" t="s">
        <v>41</v>
      </c>
      <c r="E117" s="21" t="s">
        <v>27</v>
      </c>
      <c r="F117" s="21" t="s">
        <v>27</v>
      </c>
      <c r="G117" s="21" t="s">
        <v>27</v>
      </c>
      <c r="H117" s="22" t="s">
        <v>34</v>
      </c>
      <c r="I117" s="29">
        <f>IFERROR(((I115/I113)*100),0)</f>
        <v>0</v>
      </c>
      <c r="J117" s="29">
        <f>IFERROR(((J115/J113)*100),0)</f>
        <v>100.82589636915007</v>
      </c>
      <c r="K117" s="29">
        <f>IFERROR(((K115/K113)*100),0)</f>
        <v>0</v>
      </c>
      <c r="L117" s="29">
        <f>IFERROR(((L115/L113)*100),0)</f>
        <v>0</v>
      </c>
      <c r="M117" s="29">
        <f>IFERROR(((M115/M113)*100),0)</f>
        <v>100.82589636915007</v>
      </c>
      <c r="N117" s="25">
        <v>0</v>
      </c>
      <c r="O117" s="25">
        <v>0</v>
      </c>
      <c r="P117" s="25">
        <v>0</v>
      </c>
      <c r="Q117" s="25">
        <v>0</v>
      </c>
      <c r="R117" s="30">
        <f>IFERROR(((R115/R113)*100),0)</f>
        <v>100.82589636915007</v>
      </c>
      <c r="S117" s="27"/>
      <c r="T117" s="25"/>
      <c r="U117" s="16"/>
    </row>
    <row r="118" spans="1:21" s="18" customFormat="1" x14ac:dyDescent="0.2">
      <c r="A118" s="16"/>
      <c r="B118" s="20" t="s">
        <v>27</v>
      </c>
      <c r="C118" s="21" t="s">
        <v>27</v>
      </c>
      <c r="D118" s="21" t="s">
        <v>27</v>
      </c>
      <c r="E118" s="21" t="s">
        <v>27</v>
      </c>
      <c r="F118" s="21" t="s">
        <v>27</v>
      </c>
      <c r="G118" s="21" t="s">
        <v>27</v>
      </c>
      <c r="H118" s="16"/>
      <c r="I118" s="33"/>
      <c r="J118" s="27"/>
      <c r="K118" s="27"/>
      <c r="L118" s="25"/>
      <c r="M118" s="27"/>
      <c r="N118" s="25"/>
      <c r="O118" s="25"/>
      <c r="P118" s="25"/>
      <c r="Q118" s="25"/>
      <c r="R118" s="27"/>
      <c r="S118" s="27"/>
      <c r="T118" s="25"/>
      <c r="U118" s="16"/>
    </row>
    <row r="119" spans="1:21" s="18" customFormat="1" x14ac:dyDescent="0.2">
      <c r="A119" s="16"/>
      <c r="B119" s="20" t="s">
        <v>43</v>
      </c>
      <c r="C119" s="21" t="s">
        <v>57</v>
      </c>
      <c r="D119" s="21" t="s">
        <v>41</v>
      </c>
      <c r="E119" s="21" t="s">
        <v>60</v>
      </c>
      <c r="F119" s="21" t="s">
        <v>27</v>
      </c>
      <c r="G119" s="21" t="s">
        <v>27</v>
      </c>
      <c r="H119" s="22" t="s">
        <v>61</v>
      </c>
      <c r="I119" s="33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7"/>
      <c r="T119" s="25"/>
      <c r="U119" s="16"/>
    </row>
    <row r="120" spans="1:21" s="18" customFormat="1" x14ac:dyDescent="0.2">
      <c r="A120" s="16"/>
      <c r="B120" s="20" t="s">
        <v>43</v>
      </c>
      <c r="C120" s="21" t="s">
        <v>57</v>
      </c>
      <c r="D120" s="21" t="s">
        <v>41</v>
      </c>
      <c r="E120" s="21" t="s">
        <v>60</v>
      </c>
      <c r="F120" s="21" t="s">
        <v>27</v>
      </c>
      <c r="G120" s="21" t="s">
        <v>27</v>
      </c>
      <c r="H120" s="22" t="s">
        <v>36</v>
      </c>
      <c r="I120" s="23">
        <f>+I128+I144+I160</f>
        <v>0</v>
      </c>
      <c r="J120" s="23">
        <f t="shared" ref="J120:L120" si="24">+J128+J144+J160</f>
        <v>100482967</v>
      </c>
      <c r="K120" s="23">
        <f t="shared" si="24"/>
        <v>1488905</v>
      </c>
      <c r="L120" s="23">
        <f t="shared" si="24"/>
        <v>0</v>
      </c>
      <c r="M120" s="24">
        <f>SUM(I120:L120)</f>
        <v>101971872</v>
      </c>
      <c r="N120" s="25">
        <v>0</v>
      </c>
      <c r="O120" s="25">
        <v>0</v>
      </c>
      <c r="P120" s="25">
        <v>0</v>
      </c>
      <c r="Q120" s="25">
        <v>0</v>
      </c>
      <c r="R120" s="26">
        <f>+M120+Q120</f>
        <v>101971872</v>
      </c>
      <c r="S120" s="27">
        <f>IFERROR(((+R120/M120)*100),0)</f>
        <v>100</v>
      </c>
      <c r="T120" s="25">
        <v>0</v>
      </c>
      <c r="U120" s="16"/>
    </row>
    <row r="121" spans="1:21" s="18" customFormat="1" x14ac:dyDescent="0.2">
      <c r="A121" s="16"/>
      <c r="B121" s="20" t="s">
        <v>43</v>
      </c>
      <c r="C121" s="21" t="s">
        <v>57</v>
      </c>
      <c r="D121" s="21" t="s">
        <v>41</v>
      </c>
      <c r="E121" s="21" t="s">
        <v>60</v>
      </c>
      <c r="F121" s="21" t="s">
        <v>27</v>
      </c>
      <c r="G121" s="21" t="s">
        <v>27</v>
      </c>
      <c r="H121" s="22" t="s">
        <v>37</v>
      </c>
      <c r="I121" s="23">
        <f t="shared" ref="I121:L123" si="25">+I129+I145+I161</f>
        <v>0</v>
      </c>
      <c r="J121" s="23">
        <f t="shared" si="25"/>
        <v>114823874.45</v>
      </c>
      <c r="K121" s="23">
        <f t="shared" si="25"/>
        <v>0</v>
      </c>
      <c r="L121" s="23">
        <f t="shared" si="25"/>
        <v>0</v>
      </c>
      <c r="M121" s="24">
        <f>SUM(I121:L121)</f>
        <v>114823874.45</v>
      </c>
      <c r="N121" s="25">
        <v>0</v>
      </c>
      <c r="O121" s="25">
        <v>0</v>
      </c>
      <c r="P121" s="25">
        <v>0</v>
      </c>
      <c r="Q121" s="25">
        <v>0</v>
      </c>
      <c r="R121" s="26">
        <f>+M121+Q121</f>
        <v>114823874.45</v>
      </c>
      <c r="S121" s="27">
        <f>IFERROR(((+R121/M121)*100),0)</f>
        <v>100</v>
      </c>
      <c r="T121" s="25">
        <v>0</v>
      </c>
      <c r="U121" s="16"/>
    </row>
    <row r="122" spans="1:21" s="18" customFormat="1" x14ac:dyDescent="0.2">
      <c r="A122" s="16"/>
      <c r="B122" s="20" t="s">
        <v>43</v>
      </c>
      <c r="C122" s="21" t="s">
        <v>57</v>
      </c>
      <c r="D122" s="21" t="s">
        <v>41</v>
      </c>
      <c r="E122" s="21" t="s">
        <v>60</v>
      </c>
      <c r="F122" s="21" t="s">
        <v>27</v>
      </c>
      <c r="G122" s="21" t="s">
        <v>27</v>
      </c>
      <c r="H122" s="22" t="s">
        <v>38</v>
      </c>
      <c r="I122" s="23">
        <f t="shared" si="25"/>
        <v>0</v>
      </c>
      <c r="J122" s="23">
        <f t="shared" si="25"/>
        <v>115772200.66</v>
      </c>
      <c r="K122" s="23">
        <f t="shared" si="25"/>
        <v>0</v>
      </c>
      <c r="L122" s="23">
        <f t="shared" si="25"/>
        <v>0</v>
      </c>
      <c r="M122" s="24">
        <f>SUM(I122:L122)</f>
        <v>115772200.66</v>
      </c>
      <c r="N122" s="25">
        <v>0</v>
      </c>
      <c r="O122" s="25">
        <v>0</v>
      </c>
      <c r="P122" s="25">
        <v>0</v>
      </c>
      <c r="Q122" s="25">
        <v>0</v>
      </c>
      <c r="R122" s="26">
        <f>+M122+Q122</f>
        <v>115772200.66</v>
      </c>
      <c r="S122" s="27">
        <f>IFERROR(((+R122/M122)*100),0)</f>
        <v>100</v>
      </c>
      <c r="T122" s="25">
        <v>0</v>
      </c>
      <c r="U122" s="16"/>
    </row>
    <row r="123" spans="1:21" s="18" customFormat="1" x14ac:dyDescent="0.2">
      <c r="A123" s="16"/>
      <c r="B123" s="20" t="s">
        <v>43</v>
      </c>
      <c r="C123" s="21" t="s">
        <v>57</v>
      </c>
      <c r="D123" s="21" t="s">
        <v>41</v>
      </c>
      <c r="E123" s="21" t="s">
        <v>60</v>
      </c>
      <c r="F123" s="21" t="s">
        <v>27</v>
      </c>
      <c r="G123" s="21" t="s">
        <v>27</v>
      </c>
      <c r="H123" s="22" t="s">
        <v>39</v>
      </c>
      <c r="I123" s="23">
        <f t="shared" si="25"/>
        <v>0</v>
      </c>
      <c r="J123" s="23">
        <f t="shared" si="25"/>
        <v>115772200.66</v>
      </c>
      <c r="K123" s="23">
        <f t="shared" si="25"/>
        <v>0</v>
      </c>
      <c r="L123" s="23">
        <f t="shared" si="25"/>
        <v>0</v>
      </c>
      <c r="M123" s="24">
        <f>SUM(I123:L123)</f>
        <v>115772200.66</v>
      </c>
      <c r="N123" s="25">
        <v>0</v>
      </c>
      <c r="O123" s="25">
        <v>0</v>
      </c>
      <c r="P123" s="25">
        <v>0</v>
      </c>
      <c r="Q123" s="25">
        <v>0</v>
      </c>
      <c r="R123" s="26">
        <f>+M123+Q123</f>
        <v>115772200.66</v>
      </c>
      <c r="S123" s="27">
        <f>IFERROR(((+R123/M123)*100),0)</f>
        <v>100</v>
      </c>
      <c r="T123" s="25">
        <v>0</v>
      </c>
      <c r="U123" s="16"/>
    </row>
    <row r="124" spans="1:21" s="18" customFormat="1" x14ac:dyDescent="0.2">
      <c r="A124" s="16"/>
      <c r="B124" s="20" t="s">
        <v>43</v>
      </c>
      <c r="C124" s="21" t="s">
        <v>57</v>
      </c>
      <c r="D124" s="21" t="s">
        <v>41</v>
      </c>
      <c r="E124" s="21" t="s">
        <v>60</v>
      </c>
      <c r="F124" s="21" t="s">
        <v>27</v>
      </c>
      <c r="G124" s="21" t="s">
        <v>27</v>
      </c>
      <c r="H124" s="22" t="s">
        <v>33</v>
      </c>
      <c r="I124" s="29">
        <f>IFERROR(((I123/I120)*100),0)</f>
        <v>0</v>
      </c>
      <c r="J124" s="29">
        <f>IFERROR(((J123/J120)*100),0)</f>
        <v>115.21574662499765</v>
      </c>
      <c r="K124" s="29">
        <f>IFERROR(((K123/K120)*100),0)</f>
        <v>0</v>
      </c>
      <c r="L124" s="29">
        <f>IFERROR(((L123/L120)*100),0)</f>
        <v>0</v>
      </c>
      <c r="M124" s="29">
        <f>IFERROR(((M123/M120)*100),0)</f>
        <v>113.53346603267222</v>
      </c>
      <c r="N124" s="25">
        <v>0</v>
      </c>
      <c r="O124" s="25">
        <v>0</v>
      </c>
      <c r="P124" s="25">
        <v>0</v>
      </c>
      <c r="Q124" s="25">
        <v>0</v>
      </c>
      <c r="R124" s="30">
        <f>IFERROR(((R123/R120)*100),0)</f>
        <v>113.53346603267222</v>
      </c>
      <c r="S124" s="27"/>
      <c r="T124" s="25"/>
      <c r="U124" s="16"/>
    </row>
    <row r="125" spans="1:21" s="18" customFormat="1" x14ac:dyDescent="0.2">
      <c r="A125" s="16"/>
      <c r="B125" s="20" t="s">
        <v>43</v>
      </c>
      <c r="C125" s="21" t="s">
        <v>57</v>
      </c>
      <c r="D125" s="21" t="s">
        <v>41</v>
      </c>
      <c r="E125" s="21" t="s">
        <v>60</v>
      </c>
      <c r="F125" s="21" t="s">
        <v>27</v>
      </c>
      <c r="G125" s="21" t="s">
        <v>27</v>
      </c>
      <c r="H125" s="22" t="s">
        <v>34</v>
      </c>
      <c r="I125" s="29">
        <f>IFERROR(((I123/I121)*100),0)</f>
        <v>0</v>
      </c>
      <c r="J125" s="29">
        <f>IFERROR(((J123/J121)*100),0)</f>
        <v>100.82589636915007</v>
      </c>
      <c r="K125" s="29">
        <f>IFERROR(((K123/K121)*100),0)</f>
        <v>0</v>
      </c>
      <c r="L125" s="29">
        <f>IFERROR(((L123/L121)*100),0)</f>
        <v>0</v>
      </c>
      <c r="M125" s="29">
        <f>IFERROR(((M123/M121)*100),0)</f>
        <v>100.82589636915007</v>
      </c>
      <c r="N125" s="25">
        <v>0</v>
      </c>
      <c r="O125" s="25">
        <v>0</v>
      </c>
      <c r="P125" s="25">
        <v>0</v>
      </c>
      <c r="Q125" s="25">
        <v>0</v>
      </c>
      <c r="R125" s="30">
        <f>IFERROR(((R123/R121)*100),0)</f>
        <v>100.82589636915007</v>
      </c>
      <c r="S125" s="27"/>
      <c r="T125" s="25"/>
      <c r="U125" s="16"/>
    </row>
    <row r="126" spans="1:21" s="18" customFormat="1" x14ac:dyDescent="0.2">
      <c r="A126" s="16"/>
      <c r="B126" s="20" t="s">
        <v>27</v>
      </c>
      <c r="C126" s="21" t="s">
        <v>27</v>
      </c>
      <c r="D126" s="21" t="s">
        <v>27</v>
      </c>
      <c r="E126" s="21" t="s">
        <v>27</v>
      </c>
      <c r="F126" s="21" t="s">
        <v>27</v>
      </c>
      <c r="G126" s="21" t="s">
        <v>27</v>
      </c>
      <c r="H126" s="16"/>
      <c r="I126" s="33"/>
      <c r="J126" s="27"/>
      <c r="K126" s="27"/>
      <c r="L126" s="25"/>
      <c r="M126" s="27"/>
      <c r="N126" s="25"/>
      <c r="O126" s="25"/>
      <c r="P126" s="25"/>
      <c r="Q126" s="25"/>
      <c r="R126" s="27"/>
      <c r="S126" s="27"/>
      <c r="T126" s="25"/>
      <c r="U126" s="16"/>
    </row>
    <row r="127" spans="1:21" s="18" customFormat="1" x14ac:dyDescent="0.2">
      <c r="A127" s="16"/>
      <c r="B127" s="20" t="s">
        <v>43</v>
      </c>
      <c r="C127" s="21" t="s">
        <v>57</v>
      </c>
      <c r="D127" s="21" t="s">
        <v>41</v>
      </c>
      <c r="E127" s="21" t="s">
        <v>60</v>
      </c>
      <c r="F127" s="21" t="s">
        <v>62</v>
      </c>
      <c r="G127" s="21" t="s">
        <v>27</v>
      </c>
      <c r="H127" s="22" t="s">
        <v>63</v>
      </c>
      <c r="I127" s="33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7"/>
      <c r="T127" s="25"/>
      <c r="U127" s="16"/>
    </row>
    <row r="128" spans="1:21" s="18" customFormat="1" x14ac:dyDescent="0.2">
      <c r="A128" s="16"/>
      <c r="B128" s="20" t="s">
        <v>43</v>
      </c>
      <c r="C128" s="21" t="s">
        <v>57</v>
      </c>
      <c r="D128" s="21" t="s">
        <v>41</v>
      </c>
      <c r="E128" s="21" t="s">
        <v>60</v>
      </c>
      <c r="F128" s="21" t="s">
        <v>62</v>
      </c>
      <c r="G128" s="21" t="s">
        <v>27</v>
      </c>
      <c r="H128" s="22" t="s">
        <v>36</v>
      </c>
      <c r="I128" s="23">
        <f>+I136</f>
        <v>0</v>
      </c>
      <c r="J128" s="23">
        <f t="shared" ref="J128:L128" si="26">+J136</f>
        <v>100482967</v>
      </c>
      <c r="K128" s="23">
        <f t="shared" si="26"/>
        <v>0</v>
      </c>
      <c r="L128" s="23">
        <f t="shared" si="26"/>
        <v>0</v>
      </c>
      <c r="M128" s="24">
        <f>SUM(I128:L128)</f>
        <v>100482967</v>
      </c>
      <c r="N128" s="25">
        <v>0</v>
      </c>
      <c r="O128" s="25">
        <v>0</v>
      </c>
      <c r="P128" s="25">
        <v>0</v>
      </c>
      <c r="Q128" s="25">
        <v>0</v>
      </c>
      <c r="R128" s="26">
        <f>+M128+Q128</f>
        <v>100482967</v>
      </c>
      <c r="S128" s="27">
        <f>IFERROR(((+R128/M128)*100),0)</f>
        <v>100</v>
      </c>
      <c r="T128" s="25">
        <v>0</v>
      </c>
      <c r="U128" s="16"/>
    </row>
    <row r="129" spans="1:21" s="18" customFormat="1" x14ac:dyDescent="0.2">
      <c r="A129" s="16"/>
      <c r="B129" s="20" t="s">
        <v>43</v>
      </c>
      <c r="C129" s="21" t="s">
        <v>57</v>
      </c>
      <c r="D129" s="21" t="s">
        <v>41</v>
      </c>
      <c r="E129" s="21" t="s">
        <v>60</v>
      </c>
      <c r="F129" s="21" t="s">
        <v>62</v>
      </c>
      <c r="G129" s="21" t="s">
        <v>27</v>
      </c>
      <c r="H129" s="22" t="s">
        <v>37</v>
      </c>
      <c r="I129" s="23">
        <f t="shared" ref="I129:L131" si="27">+I137</f>
        <v>0</v>
      </c>
      <c r="J129" s="23">
        <f t="shared" si="27"/>
        <v>114823874.45</v>
      </c>
      <c r="K129" s="23">
        <f t="shared" si="27"/>
        <v>0</v>
      </c>
      <c r="L129" s="23">
        <f t="shared" si="27"/>
        <v>0</v>
      </c>
      <c r="M129" s="24">
        <f>SUM(I129:L129)</f>
        <v>114823874.45</v>
      </c>
      <c r="N129" s="25">
        <v>0</v>
      </c>
      <c r="O129" s="25">
        <v>0</v>
      </c>
      <c r="P129" s="25">
        <v>0</v>
      </c>
      <c r="Q129" s="25">
        <v>0</v>
      </c>
      <c r="R129" s="26">
        <f>+M129+Q129</f>
        <v>114823874.45</v>
      </c>
      <c r="S129" s="27">
        <f>IFERROR(((+R129/M129)*100),0)</f>
        <v>100</v>
      </c>
      <c r="T129" s="25">
        <v>0</v>
      </c>
      <c r="U129" s="16"/>
    </row>
    <row r="130" spans="1:21" s="18" customFormat="1" x14ac:dyDescent="0.2">
      <c r="A130" s="16"/>
      <c r="B130" s="20" t="s">
        <v>43</v>
      </c>
      <c r="C130" s="21" t="s">
        <v>57</v>
      </c>
      <c r="D130" s="21" t="s">
        <v>41</v>
      </c>
      <c r="E130" s="21" t="s">
        <v>60</v>
      </c>
      <c r="F130" s="21" t="s">
        <v>62</v>
      </c>
      <c r="G130" s="21" t="s">
        <v>27</v>
      </c>
      <c r="H130" s="22" t="s">
        <v>38</v>
      </c>
      <c r="I130" s="23">
        <f t="shared" si="27"/>
        <v>0</v>
      </c>
      <c r="J130" s="23">
        <f t="shared" si="27"/>
        <v>115772200.66</v>
      </c>
      <c r="K130" s="23">
        <f t="shared" si="27"/>
        <v>0</v>
      </c>
      <c r="L130" s="23">
        <f t="shared" si="27"/>
        <v>0</v>
      </c>
      <c r="M130" s="24">
        <f>SUM(I130:L130)</f>
        <v>115772200.66</v>
      </c>
      <c r="N130" s="25">
        <v>0</v>
      </c>
      <c r="O130" s="25">
        <v>0</v>
      </c>
      <c r="P130" s="25">
        <v>0</v>
      </c>
      <c r="Q130" s="25">
        <v>0</v>
      </c>
      <c r="R130" s="26">
        <f>+M130+Q130</f>
        <v>115772200.66</v>
      </c>
      <c r="S130" s="27">
        <f>IFERROR(((+R130/M130)*100),0)</f>
        <v>100</v>
      </c>
      <c r="T130" s="25">
        <v>0</v>
      </c>
      <c r="U130" s="16"/>
    </row>
    <row r="131" spans="1:21" s="18" customFormat="1" x14ac:dyDescent="0.2">
      <c r="A131" s="16"/>
      <c r="B131" s="20" t="s">
        <v>43</v>
      </c>
      <c r="C131" s="21" t="s">
        <v>57</v>
      </c>
      <c r="D131" s="21" t="s">
        <v>41</v>
      </c>
      <c r="E131" s="21" t="s">
        <v>60</v>
      </c>
      <c r="F131" s="21" t="s">
        <v>62</v>
      </c>
      <c r="G131" s="21" t="s">
        <v>27</v>
      </c>
      <c r="H131" s="22" t="s">
        <v>39</v>
      </c>
      <c r="I131" s="23">
        <f t="shared" si="27"/>
        <v>0</v>
      </c>
      <c r="J131" s="23">
        <f t="shared" si="27"/>
        <v>115772200.66</v>
      </c>
      <c r="K131" s="23">
        <f t="shared" si="27"/>
        <v>0</v>
      </c>
      <c r="L131" s="23">
        <f t="shared" si="27"/>
        <v>0</v>
      </c>
      <c r="M131" s="24">
        <f>SUM(I131:L131)</f>
        <v>115772200.66</v>
      </c>
      <c r="N131" s="25">
        <v>0</v>
      </c>
      <c r="O131" s="25">
        <v>0</v>
      </c>
      <c r="P131" s="25">
        <v>0</v>
      </c>
      <c r="Q131" s="25">
        <v>0</v>
      </c>
      <c r="R131" s="26">
        <f>+M131+Q131</f>
        <v>115772200.66</v>
      </c>
      <c r="S131" s="27">
        <f>IFERROR(((+R131/M131)*100),0)</f>
        <v>100</v>
      </c>
      <c r="T131" s="25">
        <v>0</v>
      </c>
      <c r="U131" s="16"/>
    </row>
    <row r="132" spans="1:21" s="18" customFormat="1" x14ac:dyDescent="0.2">
      <c r="A132" s="16"/>
      <c r="B132" s="20" t="s">
        <v>43</v>
      </c>
      <c r="C132" s="21" t="s">
        <v>57</v>
      </c>
      <c r="D132" s="21" t="s">
        <v>41</v>
      </c>
      <c r="E132" s="21" t="s">
        <v>60</v>
      </c>
      <c r="F132" s="21" t="s">
        <v>62</v>
      </c>
      <c r="G132" s="21" t="s">
        <v>27</v>
      </c>
      <c r="H132" s="22" t="s">
        <v>33</v>
      </c>
      <c r="I132" s="29">
        <f>IFERROR(((I131/I128)*100),0)</f>
        <v>0</v>
      </c>
      <c r="J132" s="29">
        <f>IFERROR(((J131/J128)*100),0)</f>
        <v>115.21574662499765</v>
      </c>
      <c r="K132" s="29">
        <f>IFERROR(((K131/K128)*100),0)</f>
        <v>0</v>
      </c>
      <c r="L132" s="29">
        <f>IFERROR(((L131/L128)*100),0)</f>
        <v>0</v>
      </c>
      <c r="M132" s="29">
        <f>IFERROR(((M131/M128)*100),0)</f>
        <v>115.21574662499765</v>
      </c>
      <c r="N132" s="25">
        <v>0</v>
      </c>
      <c r="O132" s="25">
        <v>0</v>
      </c>
      <c r="P132" s="25">
        <v>0</v>
      </c>
      <c r="Q132" s="25">
        <v>0</v>
      </c>
      <c r="R132" s="30">
        <f>IFERROR(((R131/R128)*100),0)</f>
        <v>115.21574662499765</v>
      </c>
      <c r="S132" s="27"/>
      <c r="T132" s="25"/>
      <c r="U132" s="16"/>
    </row>
    <row r="133" spans="1:21" s="18" customFormat="1" x14ac:dyDescent="0.2">
      <c r="A133" s="16"/>
      <c r="B133" s="20" t="s">
        <v>43</v>
      </c>
      <c r="C133" s="21" t="s">
        <v>57</v>
      </c>
      <c r="D133" s="21" t="s">
        <v>41</v>
      </c>
      <c r="E133" s="21" t="s">
        <v>60</v>
      </c>
      <c r="F133" s="21" t="s">
        <v>62</v>
      </c>
      <c r="G133" s="21" t="s">
        <v>27</v>
      </c>
      <c r="H133" s="22" t="s">
        <v>34</v>
      </c>
      <c r="I133" s="29">
        <f>IFERROR(((I131/I129)*100),0)</f>
        <v>0</v>
      </c>
      <c r="J133" s="29">
        <f>IFERROR(((J131/J129)*100),0)</f>
        <v>100.82589636915007</v>
      </c>
      <c r="K133" s="29">
        <f>IFERROR(((K131/K129)*100),0)</f>
        <v>0</v>
      </c>
      <c r="L133" s="29">
        <f>IFERROR(((L131/L129)*100),0)</f>
        <v>0</v>
      </c>
      <c r="M133" s="29">
        <f>IFERROR(((M131/M129)*100),0)</f>
        <v>100.82589636915007</v>
      </c>
      <c r="N133" s="25">
        <v>0</v>
      </c>
      <c r="O133" s="25">
        <v>0</v>
      </c>
      <c r="P133" s="25">
        <v>0</v>
      </c>
      <c r="Q133" s="25">
        <v>0</v>
      </c>
      <c r="R133" s="30">
        <f>IFERROR(((R131/R129)*100),0)</f>
        <v>100.82589636915007</v>
      </c>
      <c r="S133" s="27"/>
      <c r="T133" s="25"/>
      <c r="U133" s="16"/>
    </row>
    <row r="134" spans="1:21" s="18" customFormat="1" x14ac:dyDescent="0.2">
      <c r="A134" s="16"/>
      <c r="B134" s="20" t="s">
        <v>27</v>
      </c>
      <c r="C134" s="21" t="s">
        <v>27</v>
      </c>
      <c r="D134" s="21" t="s">
        <v>27</v>
      </c>
      <c r="E134" s="21" t="s">
        <v>27</v>
      </c>
      <c r="F134" s="21" t="s">
        <v>27</v>
      </c>
      <c r="G134" s="21" t="s">
        <v>27</v>
      </c>
      <c r="H134" s="16"/>
      <c r="I134" s="33"/>
      <c r="J134" s="27"/>
      <c r="K134" s="25"/>
      <c r="L134" s="25"/>
      <c r="M134" s="27"/>
      <c r="N134" s="25"/>
      <c r="O134" s="25"/>
      <c r="P134" s="25"/>
      <c r="Q134" s="25"/>
      <c r="R134" s="27"/>
      <c r="S134" s="27"/>
      <c r="T134" s="25"/>
      <c r="U134" s="16"/>
    </row>
    <row r="135" spans="1:21" s="18" customFormat="1" x14ac:dyDescent="0.2">
      <c r="A135" s="16"/>
      <c r="B135" s="20" t="s">
        <v>43</v>
      </c>
      <c r="C135" s="21" t="s">
        <v>57</v>
      </c>
      <c r="D135" s="21" t="s">
        <v>41</v>
      </c>
      <c r="E135" s="21" t="s">
        <v>60</v>
      </c>
      <c r="F135" s="21" t="s">
        <v>62</v>
      </c>
      <c r="G135" s="21" t="s">
        <v>49</v>
      </c>
      <c r="H135" s="22" t="s">
        <v>50</v>
      </c>
      <c r="I135" s="33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7"/>
      <c r="T135" s="25"/>
      <c r="U135" s="16"/>
    </row>
    <row r="136" spans="1:21" s="18" customFormat="1" x14ac:dyDescent="0.2">
      <c r="A136" s="16"/>
      <c r="B136" s="20" t="s">
        <v>43</v>
      </c>
      <c r="C136" s="21" t="s">
        <v>57</v>
      </c>
      <c r="D136" s="21" t="s">
        <v>41</v>
      </c>
      <c r="E136" s="21" t="s">
        <v>60</v>
      </c>
      <c r="F136" s="21" t="s">
        <v>62</v>
      </c>
      <c r="G136" s="21" t="s">
        <v>49</v>
      </c>
      <c r="H136" s="22" t="s">
        <v>36</v>
      </c>
      <c r="I136" s="44">
        <v>0</v>
      </c>
      <c r="J136" s="44">
        <v>100482967</v>
      </c>
      <c r="K136" s="44">
        <v>0</v>
      </c>
      <c r="L136" s="44">
        <v>0</v>
      </c>
      <c r="M136" s="24">
        <f>SUM(I136:L136)</f>
        <v>100482967</v>
      </c>
      <c r="N136" s="25">
        <v>0</v>
      </c>
      <c r="O136" s="25">
        <v>0</v>
      </c>
      <c r="P136" s="25">
        <v>0</v>
      </c>
      <c r="Q136" s="25">
        <v>0</v>
      </c>
      <c r="R136" s="26">
        <f>+M136+Q136</f>
        <v>100482967</v>
      </c>
      <c r="S136" s="27">
        <f>IFERROR(((+R136/M136)*100),0)</f>
        <v>100</v>
      </c>
      <c r="T136" s="25">
        <v>0</v>
      </c>
      <c r="U136" s="16"/>
    </row>
    <row r="137" spans="1:21" s="18" customFormat="1" x14ac:dyDescent="0.2">
      <c r="A137" s="16"/>
      <c r="B137" s="20" t="s">
        <v>43</v>
      </c>
      <c r="C137" s="21" t="s">
        <v>57</v>
      </c>
      <c r="D137" s="21" t="s">
        <v>41</v>
      </c>
      <c r="E137" s="21" t="s">
        <v>60</v>
      </c>
      <c r="F137" s="21" t="s">
        <v>62</v>
      </c>
      <c r="G137" s="21" t="s">
        <v>49</v>
      </c>
      <c r="H137" s="22" t="s">
        <v>37</v>
      </c>
      <c r="I137" s="44">
        <v>0</v>
      </c>
      <c r="J137" s="44">
        <v>114823874.45</v>
      </c>
      <c r="K137" s="44">
        <v>0</v>
      </c>
      <c r="L137" s="44">
        <v>0</v>
      </c>
      <c r="M137" s="24">
        <f>SUM(I137:L137)</f>
        <v>114823874.45</v>
      </c>
      <c r="N137" s="25">
        <v>0</v>
      </c>
      <c r="O137" s="25">
        <v>0</v>
      </c>
      <c r="P137" s="25">
        <v>0</v>
      </c>
      <c r="Q137" s="25">
        <v>0</v>
      </c>
      <c r="R137" s="26">
        <f>+M137+Q137</f>
        <v>114823874.45</v>
      </c>
      <c r="S137" s="27">
        <f>IFERROR(((+R137/M137)*100),0)</f>
        <v>100</v>
      </c>
      <c r="T137" s="25">
        <v>0</v>
      </c>
      <c r="U137" s="16"/>
    </row>
    <row r="138" spans="1:21" s="18" customFormat="1" x14ac:dyDescent="0.2">
      <c r="A138" s="16"/>
      <c r="B138" s="20" t="s">
        <v>43</v>
      </c>
      <c r="C138" s="21" t="s">
        <v>57</v>
      </c>
      <c r="D138" s="21" t="s">
        <v>41</v>
      </c>
      <c r="E138" s="21" t="s">
        <v>60</v>
      </c>
      <c r="F138" s="21" t="s">
        <v>62</v>
      </c>
      <c r="G138" s="21" t="s">
        <v>49</v>
      </c>
      <c r="H138" s="22" t="s">
        <v>38</v>
      </c>
      <c r="I138" s="44">
        <v>0</v>
      </c>
      <c r="J138" s="44">
        <v>115772200.66</v>
      </c>
      <c r="K138" s="44">
        <v>0</v>
      </c>
      <c r="L138" s="44">
        <v>0</v>
      </c>
      <c r="M138" s="24">
        <f>SUM(I138:L138)</f>
        <v>115772200.66</v>
      </c>
      <c r="N138" s="25">
        <v>0</v>
      </c>
      <c r="O138" s="25">
        <v>0</v>
      </c>
      <c r="P138" s="25">
        <v>0</v>
      </c>
      <c r="Q138" s="25">
        <v>0</v>
      </c>
      <c r="R138" s="26">
        <f>+M138+Q138</f>
        <v>115772200.66</v>
      </c>
      <c r="S138" s="27">
        <f>IFERROR(((+R138/M138)*100),0)</f>
        <v>100</v>
      </c>
      <c r="T138" s="25">
        <v>0</v>
      </c>
      <c r="U138" s="16"/>
    </row>
    <row r="139" spans="1:21" s="18" customFormat="1" x14ac:dyDescent="0.2">
      <c r="A139" s="16"/>
      <c r="B139" s="20" t="s">
        <v>43</v>
      </c>
      <c r="C139" s="21" t="s">
        <v>57</v>
      </c>
      <c r="D139" s="21" t="s">
        <v>41</v>
      </c>
      <c r="E139" s="21" t="s">
        <v>60</v>
      </c>
      <c r="F139" s="21" t="s">
        <v>62</v>
      </c>
      <c r="G139" s="21" t="s">
        <v>49</v>
      </c>
      <c r="H139" s="22" t="s">
        <v>39</v>
      </c>
      <c r="I139" s="44">
        <v>0</v>
      </c>
      <c r="J139" s="44">
        <v>115772200.66</v>
      </c>
      <c r="K139" s="44">
        <v>0</v>
      </c>
      <c r="L139" s="44">
        <v>0</v>
      </c>
      <c r="M139" s="24">
        <f>SUM(I139:L139)</f>
        <v>115772200.66</v>
      </c>
      <c r="N139" s="25">
        <v>0</v>
      </c>
      <c r="O139" s="25">
        <v>0</v>
      </c>
      <c r="P139" s="25">
        <v>0</v>
      </c>
      <c r="Q139" s="25">
        <v>0</v>
      </c>
      <c r="R139" s="26">
        <f>+M139+Q139</f>
        <v>115772200.66</v>
      </c>
      <c r="S139" s="27">
        <f>IFERROR(((+R139/M139)*100),0)</f>
        <v>100</v>
      </c>
      <c r="T139" s="25">
        <v>0</v>
      </c>
      <c r="U139" s="16"/>
    </row>
    <row r="140" spans="1:21" s="18" customFormat="1" x14ac:dyDescent="0.2">
      <c r="A140" s="16"/>
      <c r="B140" s="20" t="s">
        <v>43</v>
      </c>
      <c r="C140" s="21" t="s">
        <v>57</v>
      </c>
      <c r="D140" s="21" t="s">
        <v>41</v>
      </c>
      <c r="E140" s="21" t="s">
        <v>60</v>
      </c>
      <c r="F140" s="21" t="s">
        <v>62</v>
      </c>
      <c r="G140" s="21" t="s">
        <v>49</v>
      </c>
      <c r="H140" s="22" t="s">
        <v>33</v>
      </c>
      <c r="I140" s="29">
        <f>IFERROR(((I139/I136)*100),0)</f>
        <v>0</v>
      </c>
      <c r="J140" s="29">
        <f>IFERROR(((J139/J136)*100),0)</f>
        <v>115.21574662499765</v>
      </c>
      <c r="K140" s="29">
        <f>IFERROR(((K139/K136)*100),0)</f>
        <v>0</v>
      </c>
      <c r="L140" s="29">
        <f>IFERROR(((L139/L136)*100),0)</f>
        <v>0</v>
      </c>
      <c r="M140" s="29">
        <f>IFERROR(((M139/M136)*100),0)</f>
        <v>115.21574662499765</v>
      </c>
      <c r="N140" s="25">
        <v>0</v>
      </c>
      <c r="O140" s="25">
        <v>0</v>
      </c>
      <c r="P140" s="25">
        <v>0</v>
      </c>
      <c r="Q140" s="25">
        <v>0</v>
      </c>
      <c r="R140" s="30">
        <f>IFERROR(((R139/R136)*100),0)</f>
        <v>115.21574662499765</v>
      </c>
      <c r="S140" s="27"/>
      <c r="T140" s="25"/>
      <c r="U140" s="16"/>
    </row>
    <row r="141" spans="1:21" s="18" customFormat="1" x14ac:dyDescent="0.2">
      <c r="A141" s="16"/>
      <c r="B141" s="20" t="s">
        <v>43</v>
      </c>
      <c r="C141" s="21" t="s">
        <v>57</v>
      </c>
      <c r="D141" s="21" t="s">
        <v>41</v>
      </c>
      <c r="E141" s="21" t="s">
        <v>60</v>
      </c>
      <c r="F141" s="21" t="s">
        <v>62</v>
      </c>
      <c r="G141" s="21" t="s">
        <v>49</v>
      </c>
      <c r="H141" s="22" t="s">
        <v>34</v>
      </c>
      <c r="I141" s="29">
        <f>IFERROR(((I139/I137)*100),0)</f>
        <v>0</v>
      </c>
      <c r="J141" s="29">
        <f>IFERROR(((J139/J137)*100),0)</f>
        <v>100.82589636915007</v>
      </c>
      <c r="K141" s="29">
        <f>IFERROR(((K139/K137)*100),0)</f>
        <v>0</v>
      </c>
      <c r="L141" s="29">
        <f>IFERROR(((L139/L137)*100),0)</f>
        <v>0</v>
      </c>
      <c r="M141" s="29">
        <f>IFERROR(((M139/M137)*100),0)</f>
        <v>100.82589636915007</v>
      </c>
      <c r="N141" s="25">
        <v>0</v>
      </c>
      <c r="O141" s="25">
        <v>0</v>
      </c>
      <c r="P141" s="25">
        <v>0</v>
      </c>
      <c r="Q141" s="25">
        <v>0</v>
      </c>
      <c r="R141" s="30">
        <f>IFERROR(((R139/R137)*100),0)</f>
        <v>100.82589636915007</v>
      </c>
      <c r="S141" s="27"/>
      <c r="T141" s="25"/>
      <c r="U141" s="16"/>
    </row>
    <row r="142" spans="1:21" s="18" customFormat="1" x14ac:dyDescent="0.2">
      <c r="A142" s="16"/>
      <c r="B142" s="20" t="s">
        <v>27</v>
      </c>
      <c r="C142" s="21" t="s">
        <v>27</v>
      </c>
      <c r="D142" s="21" t="s">
        <v>27</v>
      </c>
      <c r="E142" s="21" t="s">
        <v>27</v>
      </c>
      <c r="F142" s="21" t="s">
        <v>27</v>
      </c>
      <c r="G142" s="21" t="s">
        <v>27</v>
      </c>
      <c r="H142" s="16"/>
      <c r="I142" s="33"/>
      <c r="J142" s="27"/>
      <c r="K142" s="25"/>
      <c r="L142" s="25"/>
      <c r="M142" s="27"/>
      <c r="N142" s="25"/>
      <c r="O142" s="25"/>
      <c r="P142" s="25"/>
      <c r="Q142" s="25"/>
      <c r="R142" s="27"/>
      <c r="S142" s="27"/>
      <c r="T142" s="25"/>
      <c r="U142" s="16"/>
    </row>
    <row r="143" spans="1:21" s="18" customFormat="1" ht="18" x14ac:dyDescent="0.2">
      <c r="A143" s="16"/>
      <c r="B143" s="20" t="s">
        <v>43</v>
      </c>
      <c r="C143" s="21" t="s">
        <v>57</v>
      </c>
      <c r="D143" s="21" t="s">
        <v>41</v>
      </c>
      <c r="E143" s="21" t="s">
        <v>60</v>
      </c>
      <c r="F143" s="21" t="s">
        <v>64</v>
      </c>
      <c r="G143" s="21" t="s">
        <v>27</v>
      </c>
      <c r="H143" s="22" t="s">
        <v>65</v>
      </c>
      <c r="I143" s="33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7"/>
      <c r="T143" s="25"/>
      <c r="U143" s="16"/>
    </row>
    <row r="144" spans="1:21" s="18" customFormat="1" x14ac:dyDescent="0.2">
      <c r="A144" s="16"/>
      <c r="B144" s="20" t="s">
        <v>43</v>
      </c>
      <c r="C144" s="21" t="s">
        <v>57</v>
      </c>
      <c r="D144" s="21" t="s">
        <v>41</v>
      </c>
      <c r="E144" s="21" t="s">
        <v>60</v>
      </c>
      <c r="F144" s="21" t="s">
        <v>64</v>
      </c>
      <c r="G144" s="21" t="s">
        <v>27</v>
      </c>
      <c r="H144" s="22" t="s">
        <v>36</v>
      </c>
      <c r="I144" s="23">
        <f>+I152</f>
        <v>0</v>
      </c>
      <c r="J144" s="23">
        <f t="shared" ref="J144:L144" si="28">+J152</f>
        <v>0</v>
      </c>
      <c r="K144" s="23">
        <f t="shared" si="28"/>
        <v>1488905</v>
      </c>
      <c r="L144" s="23">
        <f t="shared" si="28"/>
        <v>0</v>
      </c>
      <c r="M144" s="24">
        <f>SUM(I144:L144)</f>
        <v>1488905</v>
      </c>
      <c r="N144" s="25">
        <v>0</v>
      </c>
      <c r="O144" s="25">
        <v>0</v>
      </c>
      <c r="P144" s="25">
        <v>0</v>
      </c>
      <c r="Q144" s="25">
        <v>0</v>
      </c>
      <c r="R144" s="26">
        <f>+M144+Q144</f>
        <v>1488905</v>
      </c>
      <c r="S144" s="27">
        <f>IFERROR(((+R144/M144)*100),0)</f>
        <v>100</v>
      </c>
      <c r="T144" s="25">
        <v>0</v>
      </c>
      <c r="U144" s="16"/>
    </row>
    <row r="145" spans="1:21" s="18" customFormat="1" x14ac:dyDescent="0.2">
      <c r="A145" s="16"/>
      <c r="B145" s="20" t="s">
        <v>43</v>
      </c>
      <c r="C145" s="21" t="s">
        <v>57</v>
      </c>
      <c r="D145" s="21" t="s">
        <v>41</v>
      </c>
      <c r="E145" s="21" t="s">
        <v>60</v>
      </c>
      <c r="F145" s="21" t="s">
        <v>64</v>
      </c>
      <c r="G145" s="21" t="s">
        <v>27</v>
      </c>
      <c r="H145" s="22" t="s">
        <v>37</v>
      </c>
      <c r="I145" s="23">
        <f t="shared" ref="I145:L147" si="29">+I153</f>
        <v>0</v>
      </c>
      <c r="J145" s="23">
        <f t="shared" si="29"/>
        <v>0</v>
      </c>
      <c r="K145" s="23">
        <f t="shared" si="29"/>
        <v>0</v>
      </c>
      <c r="L145" s="23">
        <f t="shared" si="29"/>
        <v>0</v>
      </c>
      <c r="M145" s="24">
        <f>SUM(I145:L145)</f>
        <v>0</v>
      </c>
      <c r="N145" s="25">
        <v>0</v>
      </c>
      <c r="O145" s="25">
        <v>0</v>
      </c>
      <c r="P145" s="25">
        <v>0</v>
      </c>
      <c r="Q145" s="25">
        <v>0</v>
      </c>
      <c r="R145" s="26">
        <f>+M145+Q145</f>
        <v>0</v>
      </c>
      <c r="S145" s="27">
        <f>IFERROR(((+R145/M145)*100),0)</f>
        <v>0</v>
      </c>
      <c r="T145" s="25">
        <v>0</v>
      </c>
      <c r="U145" s="16"/>
    </row>
    <row r="146" spans="1:21" s="18" customFormat="1" x14ac:dyDescent="0.2">
      <c r="A146" s="16"/>
      <c r="B146" s="20" t="s">
        <v>43</v>
      </c>
      <c r="C146" s="21" t="s">
        <v>57</v>
      </c>
      <c r="D146" s="21" t="s">
        <v>41</v>
      </c>
      <c r="E146" s="21" t="s">
        <v>60</v>
      </c>
      <c r="F146" s="21" t="s">
        <v>64</v>
      </c>
      <c r="G146" s="21" t="s">
        <v>27</v>
      </c>
      <c r="H146" s="22" t="s">
        <v>38</v>
      </c>
      <c r="I146" s="23">
        <f t="shared" si="29"/>
        <v>0</v>
      </c>
      <c r="J146" s="23">
        <f t="shared" si="29"/>
        <v>0</v>
      </c>
      <c r="K146" s="23">
        <f t="shared" si="29"/>
        <v>0</v>
      </c>
      <c r="L146" s="23">
        <f t="shared" si="29"/>
        <v>0</v>
      </c>
      <c r="M146" s="24">
        <f>SUM(I146:L146)</f>
        <v>0</v>
      </c>
      <c r="N146" s="25">
        <v>0</v>
      </c>
      <c r="O146" s="25">
        <v>0</v>
      </c>
      <c r="P146" s="25">
        <v>0</v>
      </c>
      <c r="Q146" s="25">
        <v>0</v>
      </c>
      <c r="R146" s="26">
        <f>+M146+Q146</f>
        <v>0</v>
      </c>
      <c r="S146" s="27">
        <f>IFERROR(((+R146/M146)*100),0)</f>
        <v>0</v>
      </c>
      <c r="T146" s="25">
        <v>0</v>
      </c>
      <c r="U146" s="16"/>
    </row>
    <row r="147" spans="1:21" s="18" customFormat="1" x14ac:dyDescent="0.2">
      <c r="A147" s="16"/>
      <c r="B147" s="20" t="s">
        <v>43</v>
      </c>
      <c r="C147" s="21" t="s">
        <v>57</v>
      </c>
      <c r="D147" s="21" t="s">
        <v>41</v>
      </c>
      <c r="E147" s="21" t="s">
        <v>60</v>
      </c>
      <c r="F147" s="21" t="s">
        <v>64</v>
      </c>
      <c r="G147" s="21" t="s">
        <v>27</v>
      </c>
      <c r="H147" s="22" t="s">
        <v>39</v>
      </c>
      <c r="I147" s="23">
        <f t="shared" si="29"/>
        <v>0</v>
      </c>
      <c r="J147" s="23">
        <f t="shared" si="29"/>
        <v>0</v>
      </c>
      <c r="K147" s="23">
        <f t="shared" si="29"/>
        <v>0</v>
      </c>
      <c r="L147" s="23">
        <f t="shared" si="29"/>
        <v>0</v>
      </c>
      <c r="M147" s="24">
        <f>SUM(I147:L147)</f>
        <v>0</v>
      </c>
      <c r="N147" s="25">
        <v>0</v>
      </c>
      <c r="O147" s="25">
        <v>0</v>
      </c>
      <c r="P147" s="25">
        <v>0</v>
      </c>
      <c r="Q147" s="25">
        <v>0</v>
      </c>
      <c r="R147" s="26">
        <f>+M147+Q147</f>
        <v>0</v>
      </c>
      <c r="S147" s="27">
        <f>IFERROR(((+R147/M147)*100),0)</f>
        <v>0</v>
      </c>
      <c r="T147" s="25">
        <v>0</v>
      </c>
      <c r="U147" s="16"/>
    </row>
    <row r="148" spans="1:21" s="18" customFormat="1" x14ac:dyDescent="0.2">
      <c r="A148" s="16"/>
      <c r="B148" s="20" t="s">
        <v>43</v>
      </c>
      <c r="C148" s="21" t="s">
        <v>57</v>
      </c>
      <c r="D148" s="21" t="s">
        <v>41</v>
      </c>
      <c r="E148" s="21" t="s">
        <v>60</v>
      </c>
      <c r="F148" s="21" t="s">
        <v>64</v>
      </c>
      <c r="G148" s="21" t="s">
        <v>27</v>
      </c>
      <c r="H148" s="22" t="s">
        <v>33</v>
      </c>
      <c r="I148" s="29">
        <f>IFERROR(((I147/I144)*100),0)</f>
        <v>0</v>
      </c>
      <c r="J148" s="29">
        <f>IFERROR(((J147/J144)*100),0)</f>
        <v>0</v>
      </c>
      <c r="K148" s="29">
        <f>IFERROR(((K147/K144)*100),0)</f>
        <v>0</v>
      </c>
      <c r="L148" s="29">
        <f>IFERROR(((L147/L144)*100),0)</f>
        <v>0</v>
      </c>
      <c r="M148" s="29">
        <f>IFERROR(((M147/M144)*100),0)</f>
        <v>0</v>
      </c>
      <c r="N148" s="25">
        <v>0</v>
      </c>
      <c r="O148" s="25">
        <v>0</v>
      </c>
      <c r="P148" s="25">
        <v>0</v>
      </c>
      <c r="Q148" s="25">
        <v>0</v>
      </c>
      <c r="R148" s="30">
        <f>IFERROR(((R147/R144)*100),0)</f>
        <v>0</v>
      </c>
      <c r="S148" s="27"/>
      <c r="T148" s="25"/>
      <c r="U148" s="16"/>
    </row>
    <row r="149" spans="1:21" s="18" customFormat="1" x14ac:dyDescent="0.2">
      <c r="A149" s="16"/>
      <c r="B149" s="20" t="s">
        <v>43</v>
      </c>
      <c r="C149" s="21" t="s">
        <v>57</v>
      </c>
      <c r="D149" s="21" t="s">
        <v>41</v>
      </c>
      <c r="E149" s="21" t="s">
        <v>60</v>
      </c>
      <c r="F149" s="21" t="s">
        <v>64</v>
      </c>
      <c r="G149" s="21" t="s">
        <v>27</v>
      </c>
      <c r="H149" s="22" t="s">
        <v>34</v>
      </c>
      <c r="I149" s="29">
        <f>IFERROR(((I147/I145)*100),0)</f>
        <v>0</v>
      </c>
      <c r="J149" s="29">
        <f>IFERROR(((J147/J145)*100),0)</f>
        <v>0</v>
      </c>
      <c r="K149" s="29">
        <f>IFERROR(((K147/K145)*100),0)</f>
        <v>0</v>
      </c>
      <c r="L149" s="29">
        <f>IFERROR(((L147/L145)*100),0)</f>
        <v>0</v>
      </c>
      <c r="M149" s="29">
        <f>IFERROR(((M147/M145)*100),0)</f>
        <v>0</v>
      </c>
      <c r="N149" s="25">
        <v>0</v>
      </c>
      <c r="O149" s="25">
        <v>0</v>
      </c>
      <c r="P149" s="25">
        <v>0</v>
      </c>
      <c r="Q149" s="25">
        <v>0</v>
      </c>
      <c r="R149" s="30">
        <f>IFERROR(((R147/R145)*100),0)</f>
        <v>0</v>
      </c>
      <c r="S149" s="27"/>
      <c r="T149" s="25"/>
      <c r="U149" s="16"/>
    </row>
    <row r="150" spans="1:21" s="18" customFormat="1" x14ac:dyDescent="0.2">
      <c r="A150" s="16"/>
      <c r="B150" s="20" t="s">
        <v>27</v>
      </c>
      <c r="C150" s="21" t="s">
        <v>27</v>
      </c>
      <c r="D150" s="21" t="s">
        <v>27</v>
      </c>
      <c r="E150" s="21" t="s">
        <v>27</v>
      </c>
      <c r="F150" s="21" t="s">
        <v>27</v>
      </c>
      <c r="G150" s="21" t="s">
        <v>27</v>
      </c>
      <c r="H150" s="16"/>
      <c r="I150" s="33"/>
      <c r="J150" s="27"/>
      <c r="K150" s="27"/>
      <c r="L150" s="25"/>
      <c r="M150" s="27"/>
      <c r="N150" s="25"/>
      <c r="O150" s="25"/>
      <c r="P150" s="25"/>
      <c r="Q150" s="25"/>
      <c r="R150" s="27"/>
      <c r="S150" s="27"/>
      <c r="T150" s="25"/>
      <c r="U150" s="16"/>
    </row>
    <row r="151" spans="1:21" s="18" customFormat="1" x14ac:dyDescent="0.2">
      <c r="A151" s="16"/>
      <c r="B151" s="20" t="s">
        <v>43</v>
      </c>
      <c r="C151" s="21" t="s">
        <v>57</v>
      </c>
      <c r="D151" s="21" t="s">
        <v>41</v>
      </c>
      <c r="E151" s="21" t="s">
        <v>60</v>
      </c>
      <c r="F151" s="21" t="s">
        <v>64</v>
      </c>
      <c r="G151" s="21" t="s">
        <v>49</v>
      </c>
      <c r="H151" s="22" t="s">
        <v>50</v>
      </c>
      <c r="I151" s="33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7"/>
      <c r="T151" s="25"/>
      <c r="U151" s="16"/>
    </row>
    <row r="152" spans="1:21" s="18" customFormat="1" x14ac:dyDescent="0.2">
      <c r="A152" s="16"/>
      <c r="B152" s="20" t="s">
        <v>43</v>
      </c>
      <c r="C152" s="21" t="s">
        <v>57</v>
      </c>
      <c r="D152" s="21" t="s">
        <v>41</v>
      </c>
      <c r="E152" s="21" t="s">
        <v>60</v>
      </c>
      <c r="F152" s="21" t="s">
        <v>64</v>
      </c>
      <c r="G152" s="21" t="s">
        <v>49</v>
      </c>
      <c r="H152" s="22" t="s">
        <v>36</v>
      </c>
      <c r="I152" s="44">
        <v>0</v>
      </c>
      <c r="J152" s="44">
        <v>0</v>
      </c>
      <c r="K152" s="44">
        <v>1488905</v>
      </c>
      <c r="L152" s="44">
        <v>0</v>
      </c>
      <c r="M152" s="24">
        <f>SUM(I152:L152)</f>
        <v>1488905</v>
      </c>
      <c r="N152" s="25">
        <v>0</v>
      </c>
      <c r="O152" s="25">
        <v>0</v>
      </c>
      <c r="P152" s="25">
        <v>0</v>
      </c>
      <c r="Q152" s="25">
        <v>0</v>
      </c>
      <c r="R152" s="26">
        <f>+M152+Q152</f>
        <v>1488905</v>
      </c>
      <c r="S152" s="27">
        <f>IFERROR(((+R152/M152)*100),0)</f>
        <v>100</v>
      </c>
      <c r="T152" s="25">
        <v>0</v>
      </c>
      <c r="U152" s="16"/>
    </row>
    <row r="153" spans="1:21" s="18" customFormat="1" x14ac:dyDescent="0.2">
      <c r="A153" s="16"/>
      <c r="B153" s="20" t="s">
        <v>43</v>
      </c>
      <c r="C153" s="21" t="s">
        <v>57</v>
      </c>
      <c r="D153" s="21" t="s">
        <v>41</v>
      </c>
      <c r="E153" s="21" t="s">
        <v>60</v>
      </c>
      <c r="F153" s="21" t="s">
        <v>64</v>
      </c>
      <c r="G153" s="21" t="s">
        <v>49</v>
      </c>
      <c r="H153" s="22" t="s">
        <v>37</v>
      </c>
      <c r="I153" s="44">
        <v>0</v>
      </c>
      <c r="J153" s="44">
        <v>0</v>
      </c>
      <c r="K153" s="44">
        <v>0</v>
      </c>
      <c r="L153" s="44">
        <v>0</v>
      </c>
      <c r="M153" s="24">
        <f>SUM(I153:L153)</f>
        <v>0</v>
      </c>
      <c r="N153" s="25">
        <v>0</v>
      </c>
      <c r="O153" s="25">
        <v>0</v>
      </c>
      <c r="P153" s="25">
        <v>0</v>
      </c>
      <c r="Q153" s="25">
        <v>0</v>
      </c>
      <c r="R153" s="26">
        <f>+M153+Q153</f>
        <v>0</v>
      </c>
      <c r="S153" s="27">
        <f>IFERROR(((+R153/M153)*100),0)</f>
        <v>0</v>
      </c>
      <c r="T153" s="25">
        <v>0</v>
      </c>
      <c r="U153" s="16"/>
    </row>
    <row r="154" spans="1:21" s="18" customFormat="1" x14ac:dyDescent="0.2">
      <c r="A154" s="16"/>
      <c r="B154" s="20" t="s">
        <v>43</v>
      </c>
      <c r="C154" s="21" t="s">
        <v>57</v>
      </c>
      <c r="D154" s="21" t="s">
        <v>41</v>
      </c>
      <c r="E154" s="21" t="s">
        <v>60</v>
      </c>
      <c r="F154" s="21" t="s">
        <v>64</v>
      </c>
      <c r="G154" s="21" t="s">
        <v>49</v>
      </c>
      <c r="H154" s="22" t="s">
        <v>38</v>
      </c>
      <c r="I154" s="44">
        <v>0</v>
      </c>
      <c r="J154" s="44">
        <v>0</v>
      </c>
      <c r="K154" s="44">
        <v>0</v>
      </c>
      <c r="L154" s="44">
        <v>0</v>
      </c>
      <c r="M154" s="24">
        <f>SUM(I154:L154)</f>
        <v>0</v>
      </c>
      <c r="N154" s="25">
        <v>0</v>
      </c>
      <c r="O154" s="25">
        <v>0</v>
      </c>
      <c r="P154" s="25">
        <v>0</v>
      </c>
      <c r="Q154" s="25">
        <v>0</v>
      </c>
      <c r="R154" s="26">
        <f>+M154+Q154</f>
        <v>0</v>
      </c>
      <c r="S154" s="27">
        <f>IFERROR(((+R154/M154)*100),0)</f>
        <v>0</v>
      </c>
      <c r="T154" s="25">
        <v>0</v>
      </c>
      <c r="U154" s="16"/>
    </row>
    <row r="155" spans="1:21" s="18" customFormat="1" x14ac:dyDescent="0.2">
      <c r="A155" s="16"/>
      <c r="B155" s="20" t="s">
        <v>43</v>
      </c>
      <c r="C155" s="21" t="s">
        <v>57</v>
      </c>
      <c r="D155" s="21" t="s">
        <v>41</v>
      </c>
      <c r="E155" s="21" t="s">
        <v>60</v>
      </c>
      <c r="F155" s="21" t="s">
        <v>64</v>
      </c>
      <c r="G155" s="21" t="s">
        <v>49</v>
      </c>
      <c r="H155" s="22" t="s">
        <v>39</v>
      </c>
      <c r="I155" s="44">
        <v>0</v>
      </c>
      <c r="J155" s="44">
        <v>0</v>
      </c>
      <c r="K155" s="44">
        <v>0</v>
      </c>
      <c r="L155" s="44">
        <v>0</v>
      </c>
      <c r="M155" s="24">
        <f>SUM(I155:L155)</f>
        <v>0</v>
      </c>
      <c r="N155" s="25">
        <v>0</v>
      </c>
      <c r="O155" s="25">
        <v>0</v>
      </c>
      <c r="P155" s="25">
        <v>0</v>
      </c>
      <c r="Q155" s="25">
        <v>0</v>
      </c>
      <c r="R155" s="26">
        <f>+M155+Q155</f>
        <v>0</v>
      </c>
      <c r="S155" s="27">
        <f>IFERROR(((+R155/M155)*100),0)</f>
        <v>0</v>
      </c>
      <c r="T155" s="25">
        <v>0</v>
      </c>
      <c r="U155" s="16"/>
    </row>
    <row r="156" spans="1:21" s="18" customFormat="1" x14ac:dyDescent="0.2">
      <c r="A156" s="16"/>
      <c r="B156" s="20" t="s">
        <v>43</v>
      </c>
      <c r="C156" s="21" t="s">
        <v>57</v>
      </c>
      <c r="D156" s="21" t="s">
        <v>41</v>
      </c>
      <c r="E156" s="21" t="s">
        <v>60</v>
      </c>
      <c r="F156" s="21" t="s">
        <v>64</v>
      </c>
      <c r="G156" s="21" t="s">
        <v>49</v>
      </c>
      <c r="H156" s="22" t="s">
        <v>33</v>
      </c>
      <c r="I156" s="29">
        <f>IFERROR(((I155/I152)*100),0)</f>
        <v>0</v>
      </c>
      <c r="J156" s="29">
        <f>IFERROR(((J155/J152)*100),0)</f>
        <v>0</v>
      </c>
      <c r="K156" s="29">
        <f>IFERROR(((K155/K152)*100),0)</f>
        <v>0</v>
      </c>
      <c r="L156" s="29">
        <f>IFERROR(((L155/L152)*100),0)</f>
        <v>0</v>
      </c>
      <c r="M156" s="29">
        <f>IFERROR(((M155/M152)*100),0)</f>
        <v>0</v>
      </c>
      <c r="N156" s="25">
        <v>0</v>
      </c>
      <c r="O156" s="25">
        <v>0</v>
      </c>
      <c r="P156" s="25">
        <v>0</v>
      </c>
      <c r="Q156" s="25">
        <v>0</v>
      </c>
      <c r="R156" s="30">
        <f>IFERROR(((R155/R152)*100),0)</f>
        <v>0</v>
      </c>
      <c r="S156" s="27"/>
      <c r="T156" s="25"/>
      <c r="U156" s="16"/>
    </row>
    <row r="157" spans="1:21" s="18" customFormat="1" x14ac:dyDescent="0.2">
      <c r="A157" s="16"/>
      <c r="B157" s="20" t="s">
        <v>43</v>
      </c>
      <c r="C157" s="21" t="s">
        <v>57</v>
      </c>
      <c r="D157" s="21" t="s">
        <v>41</v>
      </c>
      <c r="E157" s="21" t="s">
        <v>60</v>
      </c>
      <c r="F157" s="21" t="s">
        <v>64</v>
      </c>
      <c r="G157" s="21" t="s">
        <v>49</v>
      </c>
      <c r="H157" s="22" t="s">
        <v>34</v>
      </c>
      <c r="I157" s="29">
        <f>IFERROR(((I155/I153)*100),0)</f>
        <v>0</v>
      </c>
      <c r="J157" s="29">
        <f>IFERROR(((J155/J153)*100),0)</f>
        <v>0</v>
      </c>
      <c r="K157" s="29">
        <f>IFERROR(((K155/K153)*100),0)</f>
        <v>0</v>
      </c>
      <c r="L157" s="29">
        <f>IFERROR(((L155/L153)*100),0)</f>
        <v>0</v>
      </c>
      <c r="M157" s="29">
        <f>IFERROR(((M155/M153)*100),0)</f>
        <v>0</v>
      </c>
      <c r="N157" s="25">
        <v>0</v>
      </c>
      <c r="O157" s="25">
        <v>0</v>
      </c>
      <c r="P157" s="25">
        <v>0</v>
      </c>
      <c r="Q157" s="25">
        <v>0</v>
      </c>
      <c r="R157" s="30">
        <f>IFERROR(((R155/R153)*100),0)</f>
        <v>0</v>
      </c>
      <c r="S157" s="27"/>
      <c r="T157" s="25"/>
      <c r="U157" s="16"/>
    </row>
    <row r="158" spans="1:21" s="18" customFormat="1" x14ac:dyDescent="0.2">
      <c r="A158" s="16"/>
      <c r="B158" s="20" t="s">
        <v>27</v>
      </c>
      <c r="C158" s="21" t="s">
        <v>27</v>
      </c>
      <c r="D158" s="21" t="s">
        <v>27</v>
      </c>
      <c r="E158" s="21" t="s">
        <v>27</v>
      </c>
      <c r="F158" s="21" t="s">
        <v>27</v>
      </c>
      <c r="G158" s="21" t="s">
        <v>27</v>
      </c>
      <c r="H158" s="16"/>
      <c r="I158" s="33"/>
      <c r="J158" s="27"/>
      <c r="K158" s="27"/>
      <c r="L158" s="25"/>
      <c r="M158" s="27"/>
      <c r="N158" s="25"/>
      <c r="O158" s="25"/>
      <c r="P158" s="25"/>
      <c r="Q158" s="25"/>
      <c r="R158" s="27"/>
      <c r="S158" s="27"/>
      <c r="T158" s="25"/>
      <c r="U158" s="16"/>
    </row>
    <row r="159" spans="1:21" s="18" customFormat="1" x14ac:dyDescent="0.2">
      <c r="A159" s="16"/>
      <c r="B159" s="20" t="s">
        <v>43</v>
      </c>
      <c r="C159" s="21" t="s">
        <v>57</v>
      </c>
      <c r="D159" s="21" t="s">
        <v>41</v>
      </c>
      <c r="E159" s="21" t="s">
        <v>60</v>
      </c>
      <c r="F159" s="21" t="s">
        <v>66</v>
      </c>
      <c r="G159" s="21" t="s">
        <v>27</v>
      </c>
      <c r="H159" s="22" t="s">
        <v>67</v>
      </c>
      <c r="I159" s="33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7"/>
      <c r="T159" s="25"/>
      <c r="U159" s="16"/>
    </row>
    <row r="160" spans="1:21" s="18" customFormat="1" x14ac:dyDescent="0.2">
      <c r="A160" s="16"/>
      <c r="B160" s="20" t="s">
        <v>43</v>
      </c>
      <c r="C160" s="21" t="s">
        <v>57</v>
      </c>
      <c r="D160" s="21" t="s">
        <v>41</v>
      </c>
      <c r="E160" s="21" t="s">
        <v>60</v>
      </c>
      <c r="F160" s="21" t="s">
        <v>66</v>
      </c>
      <c r="G160" s="21" t="s">
        <v>27</v>
      </c>
      <c r="H160" s="22" t="s">
        <v>36</v>
      </c>
      <c r="I160" s="23">
        <f>+I168</f>
        <v>0</v>
      </c>
      <c r="J160" s="23">
        <f t="shared" ref="J160:L160" si="30">+J168</f>
        <v>0</v>
      </c>
      <c r="K160" s="23">
        <f t="shared" si="30"/>
        <v>0</v>
      </c>
      <c r="L160" s="23">
        <f t="shared" si="30"/>
        <v>0</v>
      </c>
      <c r="M160" s="24">
        <f>SUM(I160:L160)</f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16"/>
    </row>
    <row r="161" spans="1:21" s="18" customFormat="1" x14ac:dyDescent="0.2">
      <c r="A161" s="16"/>
      <c r="B161" s="20" t="s">
        <v>43</v>
      </c>
      <c r="C161" s="21" t="s">
        <v>57</v>
      </c>
      <c r="D161" s="21" t="s">
        <v>41</v>
      </c>
      <c r="E161" s="21" t="s">
        <v>60</v>
      </c>
      <c r="F161" s="21" t="s">
        <v>66</v>
      </c>
      <c r="G161" s="21" t="s">
        <v>27</v>
      </c>
      <c r="H161" s="22" t="s">
        <v>37</v>
      </c>
      <c r="I161" s="23">
        <f t="shared" ref="I161:L163" si="31">+I169</f>
        <v>0</v>
      </c>
      <c r="J161" s="23">
        <f t="shared" si="31"/>
        <v>0</v>
      </c>
      <c r="K161" s="23">
        <f t="shared" si="31"/>
        <v>0</v>
      </c>
      <c r="L161" s="23">
        <f t="shared" si="31"/>
        <v>0</v>
      </c>
      <c r="M161" s="24">
        <f>SUM(I161:L161)</f>
        <v>0</v>
      </c>
      <c r="N161" s="25">
        <v>0</v>
      </c>
      <c r="O161" s="25">
        <v>0</v>
      </c>
      <c r="P161" s="25">
        <v>0</v>
      </c>
      <c r="Q161" s="25">
        <v>0</v>
      </c>
      <c r="R161" s="26">
        <f>+M161+Q161</f>
        <v>0</v>
      </c>
      <c r="S161" s="27">
        <f>IFERROR(((+R161/M161)*100),0)</f>
        <v>0</v>
      </c>
      <c r="T161" s="25">
        <v>0</v>
      </c>
      <c r="U161" s="16"/>
    </row>
    <row r="162" spans="1:21" s="18" customFormat="1" x14ac:dyDescent="0.2">
      <c r="A162" s="16"/>
      <c r="B162" s="20" t="s">
        <v>43</v>
      </c>
      <c r="C162" s="21" t="s">
        <v>57</v>
      </c>
      <c r="D162" s="21" t="s">
        <v>41</v>
      </c>
      <c r="E162" s="21" t="s">
        <v>60</v>
      </c>
      <c r="F162" s="21" t="s">
        <v>66</v>
      </c>
      <c r="G162" s="21" t="s">
        <v>27</v>
      </c>
      <c r="H162" s="22" t="s">
        <v>38</v>
      </c>
      <c r="I162" s="23">
        <f t="shared" si="31"/>
        <v>0</v>
      </c>
      <c r="J162" s="23">
        <f t="shared" si="31"/>
        <v>0</v>
      </c>
      <c r="K162" s="23">
        <f t="shared" si="31"/>
        <v>0</v>
      </c>
      <c r="L162" s="23">
        <f t="shared" si="31"/>
        <v>0</v>
      </c>
      <c r="M162" s="24">
        <f>SUM(I162:L162)</f>
        <v>0</v>
      </c>
      <c r="N162" s="25">
        <v>0</v>
      </c>
      <c r="O162" s="25">
        <v>0</v>
      </c>
      <c r="P162" s="25">
        <v>0</v>
      </c>
      <c r="Q162" s="25">
        <v>0</v>
      </c>
      <c r="R162" s="26">
        <f>+M162+Q162</f>
        <v>0</v>
      </c>
      <c r="S162" s="27">
        <f>IFERROR(((+R162/M162)*100),0)</f>
        <v>0</v>
      </c>
      <c r="T162" s="25">
        <v>0</v>
      </c>
      <c r="U162" s="16"/>
    </row>
    <row r="163" spans="1:21" s="18" customFormat="1" x14ac:dyDescent="0.2">
      <c r="A163" s="16"/>
      <c r="B163" s="20" t="s">
        <v>43</v>
      </c>
      <c r="C163" s="21" t="s">
        <v>57</v>
      </c>
      <c r="D163" s="21" t="s">
        <v>41</v>
      </c>
      <c r="E163" s="21" t="s">
        <v>60</v>
      </c>
      <c r="F163" s="21" t="s">
        <v>66</v>
      </c>
      <c r="G163" s="21" t="s">
        <v>27</v>
      </c>
      <c r="H163" s="22" t="s">
        <v>39</v>
      </c>
      <c r="I163" s="23">
        <f t="shared" si="31"/>
        <v>0</v>
      </c>
      <c r="J163" s="23">
        <f t="shared" si="31"/>
        <v>0</v>
      </c>
      <c r="K163" s="23">
        <f t="shared" si="31"/>
        <v>0</v>
      </c>
      <c r="L163" s="23">
        <f t="shared" si="31"/>
        <v>0</v>
      </c>
      <c r="M163" s="24">
        <f>SUM(I163:L163)</f>
        <v>0</v>
      </c>
      <c r="N163" s="25">
        <v>0</v>
      </c>
      <c r="O163" s="25">
        <v>0</v>
      </c>
      <c r="P163" s="25">
        <v>0</v>
      </c>
      <c r="Q163" s="25">
        <v>0</v>
      </c>
      <c r="R163" s="26">
        <f>+M163+Q163</f>
        <v>0</v>
      </c>
      <c r="S163" s="27">
        <f>IFERROR(((+R163/M163)*100),0)</f>
        <v>0</v>
      </c>
      <c r="T163" s="25">
        <v>0</v>
      </c>
      <c r="U163" s="16"/>
    </row>
    <row r="164" spans="1:21" s="18" customFormat="1" x14ac:dyDescent="0.2">
      <c r="A164" s="16"/>
      <c r="B164" s="20" t="s">
        <v>43</v>
      </c>
      <c r="C164" s="21" t="s">
        <v>57</v>
      </c>
      <c r="D164" s="21" t="s">
        <v>41</v>
      </c>
      <c r="E164" s="21" t="s">
        <v>60</v>
      </c>
      <c r="F164" s="21" t="s">
        <v>66</v>
      </c>
      <c r="G164" s="21" t="s">
        <v>27</v>
      </c>
      <c r="H164" s="22" t="s">
        <v>33</v>
      </c>
      <c r="I164" s="29">
        <f>IFERROR(((I163/I160)*100),0)</f>
        <v>0</v>
      </c>
      <c r="J164" s="29">
        <f>IFERROR(((J163/J160)*100),0)</f>
        <v>0</v>
      </c>
      <c r="K164" s="29">
        <f>IFERROR(((K163/K160)*100),0)</f>
        <v>0</v>
      </c>
      <c r="L164" s="29">
        <f>IFERROR(((L163/L160)*100),0)</f>
        <v>0</v>
      </c>
      <c r="M164" s="29">
        <f>IFERROR(((M163/M160)*100),0)</f>
        <v>0</v>
      </c>
      <c r="N164" s="25">
        <v>0</v>
      </c>
      <c r="O164" s="25">
        <v>0</v>
      </c>
      <c r="P164" s="25">
        <v>0</v>
      </c>
      <c r="Q164" s="25">
        <v>0</v>
      </c>
      <c r="R164" s="30">
        <f>IFERROR(((R163/R160)*100),0)</f>
        <v>0</v>
      </c>
      <c r="S164" s="27">
        <f>IFERROR(((+R164/M164)*100),0)</f>
        <v>0</v>
      </c>
      <c r="T164" s="25"/>
      <c r="U164" s="16"/>
    </row>
    <row r="165" spans="1:21" s="18" customFormat="1" x14ac:dyDescent="0.2">
      <c r="A165" s="16"/>
      <c r="B165" s="20" t="s">
        <v>43</v>
      </c>
      <c r="C165" s="21" t="s">
        <v>57</v>
      </c>
      <c r="D165" s="21" t="s">
        <v>41</v>
      </c>
      <c r="E165" s="21" t="s">
        <v>60</v>
      </c>
      <c r="F165" s="21" t="s">
        <v>66</v>
      </c>
      <c r="G165" s="21" t="s">
        <v>27</v>
      </c>
      <c r="H165" s="22" t="s">
        <v>34</v>
      </c>
      <c r="I165" s="29">
        <f>IFERROR(((I163/I161)*100),0)</f>
        <v>0</v>
      </c>
      <c r="J165" s="29">
        <f>IFERROR(((J163/J161)*100),0)</f>
        <v>0</v>
      </c>
      <c r="K165" s="29">
        <f>IFERROR(((K163/K161)*100),0)</f>
        <v>0</v>
      </c>
      <c r="L165" s="29">
        <f>IFERROR(((L163/L161)*100),0)</f>
        <v>0</v>
      </c>
      <c r="M165" s="29">
        <f>IFERROR(((M163/M161)*100),0)</f>
        <v>0</v>
      </c>
      <c r="N165" s="25">
        <v>0</v>
      </c>
      <c r="O165" s="25">
        <v>0</v>
      </c>
      <c r="P165" s="25">
        <v>0</v>
      </c>
      <c r="Q165" s="25">
        <v>0</v>
      </c>
      <c r="R165" s="30">
        <f>IFERROR(((R163/R161)*100),0)</f>
        <v>0</v>
      </c>
      <c r="S165" s="27"/>
      <c r="T165" s="25"/>
      <c r="U165" s="16"/>
    </row>
    <row r="166" spans="1:21" s="18" customFormat="1" x14ac:dyDescent="0.2">
      <c r="A166" s="16"/>
      <c r="B166" s="20" t="s">
        <v>27</v>
      </c>
      <c r="C166" s="21" t="s">
        <v>27</v>
      </c>
      <c r="D166" s="21" t="s">
        <v>27</v>
      </c>
      <c r="E166" s="21" t="s">
        <v>27</v>
      </c>
      <c r="F166" s="21" t="s">
        <v>27</v>
      </c>
      <c r="G166" s="21" t="s">
        <v>27</v>
      </c>
      <c r="H166" s="16"/>
      <c r="I166" s="33"/>
      <c r="J166" s="25"/>
      <c r="K166" s="27"/>
      <c r="L166" s="25"/>
      <c r="M166" s="27"/>
      <c r="N166" s="25"/>
      <c r="O166" s="25"/>
      <c r="P166" s="25"/>
      <c r="Q166" s="25"/>
      <c r="R166" s="27"/>
      <c r="S166" s="27"/>
      <c r="T166" s="25"/>
      <c r="U166" s="16"/>
    </row>
    <row r="167" spans="1:21" s="18" customFormat="1" hidden="1" x14ac:dyDescent="0.2">
      <c r="A167" s="16"/>
      <c r="B167" s="20" t="s">
        <v>43</v>
      </c>
      <c r="C167" s="21" t="s">
        <v>57</v>
      </c>
      <c r="D167" s="21" t="s">
        <v>41</v>
      </c>
      <c r="E167" s="21" t="s">
        <v>60</v>
      </c>
      <c r="F167" s="21" t="s">
        <v>66</v>
      </c>
      <c r="G167" s="21" t="s">
        <v>49</v>
      </c>
      <c r="H167" s="22" t="s">
        <v>50</v>
      </c>
      <c r="I167" s="33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7"/>
      <c r="T167" s="25"/>
      <c r="U167" s="16"/>
    </row>
    <row r="168" spans="1:21" s="18" customFormat="1" hidden="1" x14ac:dyDescent="0.2">
      <c r="A168" s="16"/>
      <c r="B168" s="20" t="s">
        <v>43</v>
      </c>
      <c r="C168" s="21" t="s">
        <v>57</v>
      </c>
      <c r="D168" s="21" t="s">
        <v>41</v>
      </c>
      <c r="E168" s="21" t="s">
        <v>60</v>
      </c>
      <c r="F168" s="21" t="s">
        <v>66</v>
      </c>
      <c r="G168" s="21" t="s">
        <v>49</v>
      </c>
      <c r="H168" s="22" t="s">
        <v>36</v>
      </c>
      <c r="I168" s="44"/>
      <c r="J168" s="44"/>
      <c r="K168" s="44"/>
      <c r="L168" s="44"/>
      <c r="M168" s="24">
        <f>SUM(I168:L168)</f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16"/>
    </row>
    <row r="169" spans="1:21" s="18" customFormat="1" hidden="1" x14ac:dyDescent="0.2">
      <c r="A169" s="16"/>
      <c r="B169" s="20" t="s">
        <v>43</v>
      </c>
      <c r="C169" s="21" t="s">
        <v>57</v>
      </c>
      <c r="D169" s="21" t="s">
        <v>41</v>
      </c>
      <c r="E169" s="21" t="s">
        <v>60</v>
      </c>
      <c r="F169" s="21" t="s">
        <v>66</v>
      </c>
      <c r="G169" s="21" t="s">
        <v>49</v>
      </c>
      <c r="H169" s="22" t="s">
        <v>37</v>
      </c>
      <c r="I169" s="44"/>
      <c r="J169" s="44"/>
      <c r="K169" s="44"/>
      <c r="L169" s="44"/>
      <c r="M169" s="24">
        <f>SUM(I169:L169)</f>
        <v>0</v>
      </c>
      <c r="N169" s="25">
        <v>0</v>
      </c>
      <c r="O169" s="25">
        <v>0</v>
      </c>
      <c r="P169" s="25">
        <v>0</v>
      </c>
      <c r="Q169" s="25">
        <v>0</v>
      </c>
      <c r="R169" s="26">
        <f>+M169+Q169</f>
        <v>0</v>
      </c>
      <c r="S169" s="27">
        <f>IFERROR(((+R169/M169)*100),0)</f>
        <v>0</v>
      </c>
      <c r="T169" s="25">
        <v>0</v>
      </c>
      <c r="U169" s="16"/>
    </row>
    <row r="170" spans="1:21" s="18" customFormat="1" hidden="1" x14ac:dyDescent="0.2">
      <c r="A170" s="16"/>
      <c r="B170" s="20" t="s">
        <v>43</v>
      </c>
      <c r="C170" s="21" t="s">
        <v>57</v>
      </c>
      <c r="D170" s="21" t="s">
        <v>41</v>
      </c>
      <c r="E170" s="21" t="s">
        <v>60</v>
      </c>
      <c r="F170" s="21" t="s">
        <v>66</v>
      </c>
      <c r="G170" s="21" t="s">
        <v>49</v>
      </c>
      <c r="H170" s="22" t="s">
        <v>38</v>
      </c>
      <c r="I170" s="44"/>
      <c r="J170" s="44"/>
      <c r="K170" s="44"/>
      <c r="L170" s="44"/>
      <c r="M170" s="24">
        <f>SUM(I170:L170)</f>
        <v>0</v>
      </c>
      <c r="N170" s="25">
        <v>0</v>
      </c>
      <c r="O170" s="25">
        <v>0</v>
      </c>
      <c r="P170" s="25">
        <v>0</v>
      </c>
      <c r="Q170" s="25">
        <v>0</v>
      </c>
      <c r="R170" s="26">
        <f>+M170+Q170</f>
        <v>0</v>
      </c>
      <c r="S170" s="27">
        <f>IFERROR(((+R170/M170)*100),0)</f>
        <v>0</v>
      </c>
      <c r="T170" s="25">
        <v>0</v>
      </c>
      <c r="U170" s="16"/>
    </row>
    <row r="171" spans="1:21" s="18" customFormat="1" hidden="1" x14ac:dyDescent="0.2">
      <c r="A171" s="16"/>
      <c r="B171" s="20" t="s">
        <v>43</v>
      </c>
      <c r="C171" s="21" t="s">
        <v>57</v>
      </c>
      <c r="D171" s="21" t="s">
        <v>41</v>
      </c>
      <c r="E171" s="21" t="s">
        <v>60</v>
      </c>
      <c r="F171" s="21" t="s">
        <v>66</v>
      </c>
      <c r="G171" s="21" t="s">
        <v>49</v>
      </c>
      <c r="H171" s="22" t="s">
        <v>39</v>
      </c>
      <c r="I171" s="44"/>
      <c r="J171" s="44"/>
      <c r="K171" s="44"/>
      <c r="L171" s="44"/>
      <c r="M171" s="24">
        <f>SUM(I171:L171)</f>
        <v>0</v>
      </c>
      <c r="N171" s="25">
        <v>0</v>
      </c>
      <c r="O171" s="25">
        <v>0</v>
      </c>
      <c r="P171" s="25">
        <v>0</v>
      </c>
      <c r="Q171" s="25">
        <v>0</v>
      </c>
      <c r="R171" s="26">
        <f>+M171+Q171</f>
        <v>0</v>
      </c>
      <c r="S171" s="27">
        <f>IFERROR(((+R171/M171)*100),0)</f>
        <v>0</v>
      </c>
      <c r="T171" s="25">
        <v>0</v>
      </c>
      <c r="U171" s="16"/>
    </row>
    <row r="172" spans="1:21" s="18" customFormat="1" hidden="1" x14ac:dyDescent="0.2">
      <c r="A172" s="16"/>
      <c r="B172" s="20" t="s">
        <v>43</v>
      </c>
      <c r="C172" s="21" t="s">
        <v>57</v>
      </c>
      <c r="D172" s="21" t="s">
        <v>41</v>
      </c>
      <c r="E172" s="21" t="s">
        <v>60</v>
      </c>
      <c r="F172" s="21" t="s">
        <v>66</v>
      </c>
      <c r="G172" s="21" t="s">
        <v>49</v>
      </c>
      <c r="H172" s="22" t="s">
        <v>33</v>
      </c>
      <c r="I172" s="29">
        <f>IFERROR(((I171/I168)*100),0)</f>
        <v>0</v>
      </c>
      <c r="J172" s="29">
        <f>IFERROR(((J171/J168)*100),0)</f>
        <v>0</v>
      </c>
      <c r="K172" s="29">
        <f>IFERROR(((K171/K168)*100),0)</f>
        <v>0</v>
      </c>
      <c r="L172" s="29">
        <f>IFERROR(((L171/L168)*100),0)</f>
        <v>0</v>
      </c>
      <c r="M172" s="29">
        <f>IFERROR(((M171/M168)*100),0)</f>
        <v>0</v>
      </c>
      <c r="N172" s="25">
        <v>0</v>
      </c>
      <c r="O172" s="25">
        <v>0</v>
      </c>
      <c r="P172" s="25">
        <v>0</v>
      </c>
      <c r="Q172" s="25">
        <v>0</v>
      </c>
      <c r="R172" s="30">
        <f>IFERROR(((R171/R168)*100),0)</f>
        <v>0</v>
      </c>
      <c r="S172" s="27">
        <f>IFERROR(((+R172/M172)*100),0)</f>
        <v>0</v>
      </c>
      <c r="T172" s="25"/>
      <c r="U172" s="16"/>
    </row>
    <row r="173" spans="1:21" s="18" customFormat="1" hidden="1" x14ac:dyDescent="0.2">
      <c r="A173" s="16"/>
      <c r="B173" s="20" t="s">
        <v>43</v>
      </c>
      <c r="C173" s="21" t="s">
        <v>57</v>
      </c>
      <c r="D173" s="21" t="s">
        <v>41</v>
      </c>
      <c r="E173" s="21" t="s">
        <v>60</v>
      </c>
      <c r="F173" s="21" t="s">
        <v>66</v>
      </c>
      <c r="G173" s="21" t="s">
        <v>49</v>
      </c>
      <c r="H173" s="22" t="s">
        <v>34</v>
      </c>
      <c r="I173" s="29">
        <f>IFERROR(((I171/I169)*100),0)</f>
        <v>0</v>
      </c>
      <c r="J173" s="29">
        <f>IFERROR(((J171/J169)*100),0)</f>
        <v>0</v>
      </c>
      <c r="K173" s="29">
        <f>IFERROR(((K171/K169)*100),0)</f>
        <v>0</v>
      </c>
      <c r="L173" s="29">
        <f>IFERROR(((L171/L169)*100),0)</f>
        <v>0</v>
      </c>
      <c r="M173" s="29">
        <f>IFERROR(((M171/M169)*100),0)</f>
        <v>0</v>
      </c>
      <c r="N173" s="25">
        <v>0</v>
      </c>
      <c r="O173" s="25">
        <v>0</v>
      </c>
      <c r="P173" s="25">
        <v>0</v>
      </c>
      <c r="Q173" s="25">
        <v>0</v>
      </c>
      <c r="R173" s="30">
        <f>IFERROR(((R171/R169)*100),0)</f>
        <v>0</v>
      </c>
      <c r="S173" s="27"/>
      <c r="T173" s="25"/>
      <c r="U173" s="16"/>
    </row>
    <row r="174" spans="1:21" s="18" customFormat="1" x14ac:dyDescent="0.2">
      <c r="A174" s="1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16"/>
    </row>
    <row r="175" spans="1:21" s="18" customFormat="1" x14ac:dyDescent="0.2">
      <c r="H175" s="18" t="s">
        <v>36</v>
      </c>
      <c r="I175" s="47">
        <f>+I64+I96+I136+I152+I168</f>
        <v>36659830</v>
      </c>
      <c r="J175" s="47">
        <f t="shared" ref="J175:R175" si="32">+J64+J96+J136+J152+J168</f>
        <v>101382967</v>
      </c>
      <c r="K175" s="47">
        <f t="shared" si="32"/>
        <v>1488905</v>
      </c>
      <c r="L175" s="47">
        <f t="shared" si="32"/>
        <v>100000</v>
      </c>
      <c r="M175" s="47">
        <f t="shared" si="32"/>
        <v>139631702</v>
      </c>
      <c r="N175" s="47">
        <f t="shared" si="32"/>
        <v>0</v>
      </c>
      <c r="O175" s="47">
        <f t="shared" si="32"/>
        <v>0</v>
      </c>
      <c r="P175" s="47">
        <f t="shared" si="32"/>
        <v>0</v>
      </c>
      <c r="Q175" s="47">
        <f t="shared" si="32"/>
        <v>0</v>
      </c>
      <c r="R175" s="47">
        <f t="shared" si="32"/>
        <v>139631702</v>
      </c>
      <c r="S175" s="47">
        <f>IFERROR(((+R175/M175)*100),0)</f>
        <v>100</v>
      </c>
    </row>
    <row r="176" spans="1:21" s="18" customFormat="1" x14ac:dyDescent="0.2">
      <c r="H176" s="18" t="s">
        <v>37</v>
      </c>
      <c r="I176" s="47">
        <f t="shared" ref="I176:R178" si="33">+I65+I97+I137+I153+I169</f>
        <v>36340950.679999992</v>
      </c>
      <c r="J176" s="47">
        <f t="shared" si="33"/>
        <v>116323874.45</v>
      </c>
      <c r="K176" s="47">
        <f t="shared" si="33"/>
        <v>0</v>
      </c>
      <c r="L176" s="47">
        <f t="shared" si="33"/>
        <v>745253.79</v>
      </c>
      <c r="M176" s="47">
        <f t="shared" si="33"/>
        <v>153410078.91999999</v>
      </c>
      <c r="N176" s="47">
        <f t="shared" si="33"/>
        <v>0</v>
      </c>
      <c r="O176" s="47">
        <f t="shared" si="33"/>
        <v>0</v>
      </c>
      <c r="P176" s="47">
        <f t="shared" si="33"/>
        <v>0</v>
      </c>
      <c r="Q176" s="47">
        <f t="shared" si="33"/>
        <v>0</v>
      </c>
      <c r="R176" s="47">
        <f t="shared" si="33"/>
        <v>153410078.91999999</v>
      </c>
      <c r="S176" s="47">
        <f>IFERROR(((+R176/M176)*100),0)</f>
        <v>100</v>
      </c>
    </row>
    <row r="177" spans="8:19" s="18" customFormat="1" x14ac:dyDescent="0.2">
      <c r="H177" s="18" t="s">
        <v>38</v>
      </c>
      <c r="I177" s="47">
        <f t="shared" si="33"/>
        <v>36340951.109999999</v>
      </c>
      <c r="J177" s="47">
        <f t="shared" si="33"/>
        <v>117272200.66</v>
      </c>
      <c r="K177" s="47">
        <f t="shared" si="33"/>
        <v>0</v>
      </c>
      <c r="L177" s="47">
        <f t="shared" si="33"/>
        <v>745253.79</v>
      </c>
      <c r="M177" s="47">
        <f t="shared" si="33"/>
        <v>154358405.56</v>
      </c>
      <c r="N177" s="47">
        <f t="shared" si="33"/>
        <v>0</v>
      </c>
      <c r="O177" s="47">
        <f t="shared" si="33"/>
        <v>0</v>
      </c>
      <c r="P177" s="47">
        <f t="shared" si="33"/>
        <v>0</v>
      </c>
      <c r="Q177" s="47">
        <f t="shared" si="33"/>
        <v>0</v>
      </c>
      <c r="R177" s="47">
        <f t="shared" si="33"/>
        <v>154358405.56</v>
      </c>
      <c r="S177" s="47">
        <f>IFERROR(((+R177/M177)*100),0)</f>
        <v>100</v>
      </c>
    </row>
    <row r="178" spans="8:19" s="18" customFormat="1" x14ac:dyDescent="0.2">
      <c r="H178" s="18" t="s">
        <v>39</v>
      </c>
      <c r="I178" s="47">
        <f t="shared" si="33"/>
        <v>36340951.109999999</v>
      </c>
      <c r="J178" s="47">
        <f t="shared" si="33"/>
        <v>117272200.66</v>
      </c>
      <c r="K178" s="47">
        <f t="shared" si="33"/>
        <v>0</v>
      </c>
      <c r="L178" s="47">
        <f t="shared" si="33"/>
        <v>745253.79</v>
      </c>
      <c r="M178" s="47">
        <f t="shared" si="33"/>
        <v>154358405.56</v>
      </c>
      <c r="N178" s="47">
        <f t="shared" si="33"/>
        <v>0</v>
      </c>
      <c r="O178" s="47">
        <f t="shared" si="33"/>
        <v>0</v>
      </c>
      <c r="P178" s="47">
        <f t="shared" si="33"/>
        <v>0</v>
      </c>
      <c r="Q178" s="47">
        <f t="shared" si="33"/>
        <v>0</v>
      </c>
      <c r="R178" s="47">
        <f t="shared" si="33"/>
        <v>154358405.56</v>
      </c>
      <c r="S178" s="47">
        <f>IFERROR(((+R178/M178)*100),0)</f>
        <v>100</v>
      </c>
    </row>
    <row r="179" spans="8:19" s="18" customFormat="1" x14ac:dyDescent="0.2">
      <c r="H179" s="18" t="s">
        <v>33</v>
      </c>
      <c r="I179" s="47">
        <f t="shared" ref="I179:R179" si="34">IFERROR(((I178/I175)*100),0)</f>
        <v>99.130168115891422</v>
      </c>
      <c r="J179" s="47">
        <f t="shared" si="34"/>
        <v>115.67248831847661</v>
      </c>
      <c r="K179" s="47">
        <f t="shared" si="34"/>
        <v>0</v>
      </c>
      <c r="L179" s="47">
        <f t="shared" si="34"/>
        <v>745.25378999999998</v>
      </c>
      <c r="M179" s="47">
        <f t="shared" si="34"/>
        <v>110.54681948945951</v>
      </c>
      <c r="N179" s="47">
        <f t="shared" si="34"/>
        <v>0</v>
      </c>
      <c r="O179" s="47">
        <f t="shared" si="34"/>
        <v>0</v>
      </c>
      <c r="P179" s="47">
        <f t="shared" si="34"/>
        <v>0</v>
      </c>
      <c r="Q179" s="47">
        <f t="shared" si="34"/>
        <v>0</v>
      </c>
      <c r="R179" s="47">
        <f t="shared" si="34"/>
        <v>110.54681948945951</v>
      </c>
      <c r="S179" s="47"/>
    </row>
    <row r="180" spans="8:19" s="18" customFormat="1" x14ac:dyDescent="0.2">
      <c r="H180" s="18" t="s">
        <v>34</v>
      </c>
      <c r="I180" s="47">
        <f t="shared" ref="I180:R180" si="35">IFERROR(((I178/I176)*100),0)</f>
        <v>100.0000011832382</v>
      </c>
      <c r="J180" s="47">
        <f t="shared" si="35"/>
        <v>100.8152464096333</v>
      </c>
      <c r="K180" s="47">
        <f t="shared" si="35"/>
        <v>0</v>
      </c>
      <c r="L180" s="47">
        <f t="shared" si="35"/>
        <v>100</v>
      </c>
      <c r="M180" s="47">
        <f t="shared" si="35"/>
        <v>100.61816449523799</v>
      </c>
      <c r="N180" s="47">
        <f t="shared" si="35"/>
        <v>0</v>
      </c>
      <c r="O180" s="47">
        <f t="shared" si="35"/>
        <v>0</v>
      </c>
      <c r="P180" s="47">
        <f t="shared" si="35"/>
        <v>0</v>
      </c>
      <c r="Q180" s="47">
        <f t="shared" si="35"/>
        <v>0</v>
      </c>
      <c r="R180" s="47">
        <f t="shared" si="35"/>
        <v>100.61816449523799</v>
      </c>
      <c r="S180" s="47"/>
    </row>
    <row r="181" spans="8:19" s="18" customFormat="1" x14ac:dyDescent="0.2"/>
    <row r="182" spans="8:19" s="18" customFormat="1" x14ac:dyDescent="0.2">
      <c r="J182" s="48"/>
      <c r="M182" s="48"/>
    </row>
    <row r="183" spans="8:19" s="18" customFormat="1" x14ac:dyDescent="0.2">
      <c r="I183" s="49">
        <f>+I64+I96+I136+I152+I168</f>
        <v>36659830</v>
      </c>
    </row>
    <row r="188" spans="8:19" x14ac:dyDescent="0.2">
      <c r="I188" s="50"/>
    </row>
  </sheetData>
  <mergeCells count="31">
    <mergeCell ref="Q13:Q15"/>
    <mergeCell ref="R13:R15"/>
    <mergeCell ref="S13:T14"/>
    <mergeCell ref="B14:B15"/>
    <mergeCell ref="C14:C15"/>
    <mergeCell ref="D14:D15"/>
    <mergeCell ref="E14:E15"/>
    <mergeCell ref="F14:F15"/>
    <mergeCell ref="G14:G15"/>
    <mergeCell ref="K13:K15"/>
    <mergeCell ref="L13:L15"/>
    <mergeCell ref="M13:M15"/>
    <mergeCell ref="N13:N15"/>
    <mergeCell ref="O13:O15"/>
    <mergeCell ref="P13:P15"/>
    <mergeCell ref="B7:T7"/>
    <mergeCell ref="B8:T8"/>
    <mergeCell ref="B9:T9"/>
    <mergeCell ref="B12:G13"/>
    <mergeCell ref="H12:H15"/>
    <mergeCell ref="I12:M12"/>
    <mergeCell ref="N12:Q12"/>
    <mergeCell ref="R12:T12"/>
    <mergeCell ref="I13:I15"/>
    <mergeCell ref="J13:J15"/>
    <mergeCell ref="B1:T1"/>
    <mergeCell ref="B2:T2"/>
    <mergeCell ref="B3:T3"/>
    <mergeCell ref="B4:T4"/>
    <mergeCell ref="B5:T5"/>
    <mergeCell ref="B6:T6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FUN-PROG</vt:lpstr>
      <vt:lpstr>'EDO X CLSIF FUN-PROG'!Área_de_impresión</vt:lpstr>
      <vt:lpstr>'EDO X CLSIF FUN-PROG'!Títulos_a_imprimir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JAZMIN GUERRERO BARRERA</dc:creator>
  <cp:lastModifiedBy>KARLA JAZMIN GUERRERO BARRERA</cp:lastModifiedBy>
  <dcterms:created xsi:type="dcterms:W3CDTF">2023-09-25T05:26:56Z</dcterms:created>
  <dcterms:modified xsi:type="dcterms:W3CDTF">2023-09-25T05:27:22Z</dcterms:modified>
</cp:coreProperties>
</file>